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DEP Nonpoint Source\Nonpoint\319\SOS\Surveys and Manuals\SOS_surveydatasheets\SurveySummaries\"/>
    </mc:Choice>
  </mc:AlternateContent>
  <xr:revisionPtr revIDLastSave="0" documentId="13_ncr:1_{4ACD78DF-58BF-43E6-975F-B63BB78E1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vey summary" sheetId="1" r:id="rId1"/>
    <sheet name="Data Validation" sheetId="4" r:id="rId2"/>
  </sheets>
  <definedNames>
    <definedName name="Alderson">'Data Validation'!$F$9:$F$138</definedName>
    <definedName name="Algae_abundance">'Data Validation'!$E$2:$E$5</definedName>
    <definedName name="Algae_color">'Data Validation'!$D$2:$D$6</definedName>
    <definedName name="Algae_texture">'Data Validation'!$F$2:$F$5</definedName>
    <definedName name="Algaecolor">'Data Validation'!$D$2:$D$6</definedName>
    <definedName name="B" localSheetId="1">'Data Validation'!$F$13</definedName>
    <definedName name="Case_builders">'Data Validation'!$D$24:$D$31</definedName>
    <definedName name="Clams">'Data Validation'!$C$45:$C$46</definedName>
    <definedName name="Clear">'Survey summary'!$D$26</definedName>
    <definedName name="Counties">'Data Validation'!$B$8:$B$63</definedName>
    <definedName name="D" localSheetId="1">'Data Validation'!$F$73</definedName>
    <definedName name="Damselflies">'Data Validation'!$C$33:$C$35</definedName>
    <definedName name="DO">'Data Validation'!$L$1:$L$4</definedName>
    <definedName name="DP">'Data Validation'!$L$2:$L$4</definedName>
    <definedName name="Dragonflies">'Data Validation'!$C$28:$C$31</definedName>
    <definedName name="E" localSheetId="1">'Data Validation'!$F$78</definedName>
    <definedName name="Flies">'Data Validation'!$D$38:$D$45</definedName>
    <definedName name="Foam">'Data Validation'!$H$2:$H$5</definedName>
    <definedName name="G" localSheetId="1">'Data Validation'!$F$94</definedName>
    <definedName name="Habitat">'Data Validation'!$C$10:$C$13</definedName>
    <definedName name="Habitat_R_L">'Data Validation'!$D$10:$D$13</definedName>
    <definedName name="Impact" localSheetId="1">'Data Validation'!$P$1:$P$5</definedName>
    <definedName name="Integrity">'Data Validation'!$J$2:$J$5</definedName>
    <definedName name="K" localSheetId="1">'Data Validation'!$F$123</definedName>
    <definedName name="Level">'Data Validation'!$K$2:$K$4</definedName>
    <definedName name="Location">'Data Validation'!$O$2:$O$4</definedName>
    <definedName name="M" localSheetId="1">'Data Validation'!$F$18</definedName>
    <definedName name="Mayflies">'Data Validation'!$C$15:$C$22</definedName>
    <definedName name="N" localSheetId="1">'Data Validation'!$F$41</definedName>
    <definedName name="Net_spinners">'Data Validation'!$C$24:$C$26</definedName>
    <definedName name="NO_snails">'Data Validation'!$C$41:$C$43</definedName>
    <definedName name="None">'Data Validation'!$B$2:$B$6</definedName>
    <definedName name="O" localSheetId="1">'Data Validation'!$F$49</definedName>
    <definedName name="O_snails">'Data Validation'!$C$37:$C$39</definedName>
    <definedName name="Other">'Data Validation'!$M$2:$M$3</definedName>
    <definedName name="Other_beetles">'Data Validation'!$D$33:$D$36</definedName>
    <definedName name="P" localSheetId="1">'Data Validation'!$F$56</definedName>
    <definedName name="RESIDENTIAL_URBAN">'Data Validation'!$E$9:$E$35</definedName>
    <definedName name="Sediment_color">'Data Validation'!$G$2:$G$6</definedName>
    <definedName name="Shade">'Data Validation'!$I$2:$I$5</definedName>
    <definedName name="Stoneflies">'Data Validation'!$D$15:$D$22</definedName>
    <definedName name="T" localSheetId="1">'Data Validation'!$F$98</definedName>
    <definedName name="Temp">'Data Validation'!$M$6:$M$7</definedName>
    <definedName name="Turbid">'Data Validation'!$N$2:$N$3</definedName>
    <definedName name="V" localSheetId="1">'Data Validation'!$F$100</definedName>
    <definedName name="Water_clarity">'Data Validation'!$A$2:$A$5</definedName>
    <definedName name="Water_color">'Data Validation'!$B$2:$B$6</definedName>
    <definedName name="Water_level">'Data Validation'!$K$2:$K$5</definedName>
    <definedName name="Water_odor">'Data Validation'!$C$2:$C$7</definedName>
    <definedName name="WV_Basins">'Data Validation'!$A$9:$A$37</definedName>
    <definedName name="WV_Counties">'Data Validation'!$B$9:$B$63</definedName>
    <definedName name="WV_Topos">'Data Validation'!$F$9:$F$353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0" i="1" s="1"/>
  <c r="M41" i="1" l="1"/>
  <c r="N41" i="1" l="1"/>
  <c r="H29" i="1" l="1"/>
  <c r="H30" i="1" s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D40" i="1"/>
  <c r="E40" i="1" s="1"/>
  <c r="D39" i="1" l="1"/>
  <c r="E39" i="1" s="1"/>
  <c r="P41" i="1"/>
  <c r="D41" i="1" s="1"/>
  <c r="E41" i="1" s="1"/>
  <c r="D42" i="1" l="1"/>
  <c r="D43" i="1" s="1"/>
  <c r="F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tcraddock</author>
    <author>Craddock, Timothy D</author>
    <author>TimC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</rPr>
          <t>Complete this summary then save the file to your computer using an abbreviation of the stream name and date.  E-mail the file along with your photographs and any additional comments or information to the Citizen's Monitoring Coordinator at:</t>
        </r>
        <r>
          <rPr>
            <b/>
            <sz val="8"/>
            <color indexed="81"/>
            <rFont val="Tahoma"/>
            <family val="2"/>
          </rPr>
          <t xml:space="preserve"> timothy.d.craddock@wv.gov</t>
        </r>
        <r>
          <rPr>
            <sz val="8"/>
            <color indexed="81"/>
            <rFont val="Tahoma"/>
            <family val="2"/>
          </rPr>
          <t xml:space="preserve">.  </t>
        </r>
        <r>
          <rPr>
            <u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>: Use the drop-down choices when available and keep your comments to a minmum especially in the boxes provided for the chemical and physical conditions.  There is more space in the additional comments box.</t>
        </r>
      </text>
    </comment>
    <comment ref="K3" authorId="1" shapeId="0" xr:uid="{0877CDA1-D8D8-432C-A0D9-2BD9CF153608}">
      <text>
        <r>
          <rPr>
            <sz val="8"/>
            <color indexed="81"/>
            <rFont val="Tahoma"/>
            <family val="2"/>
          </rPr>
          <t>Use D-M-S or DD format</t>
        </r>
      </text>
    </comment>
    <comment ref="M7" authorId="2" shapeId="0" xr:uid="{00000000-0006-0000-0000-000003000000}">
      <text>
        <r>
          <rPr>
            <sz val="8"/>
            <color indexed="81"/>
            <rFont val="Tahoma"/>
            <family val="2"/>
          </rPr>
          <t>Add the AM or PM to your time and use the hour:minute format (i.e.1:30 PM).  This is displayed in military time (13:30)</t>
        </r>
      </text>
    </comment>
    <comment ref="M9" authorId="0" shapeId="0" xr:uid="{00000000-0006-0000-0000-000004000000}">
      <text>
        <r>
          <rPr>
            <sz val="8"/>
            <color indexed="81"/>
            <rFont val="Tahoma"/>
            <family val="2"/>
          </rPr>
          <t>Enter your abundance estimate (</t>
        </r>
        <r>
          <rPr>
            <b/>
            <sz val="8"/>
            <color indexed="81"/>
            <rFont val="Tahoma"/>
            <family val="2"/>
          </rPr>
          <t>6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 xml:space="preserve">, or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) or </t>
        </r>
        <r>
          <rPr>
            <b/>
            <sz val="8"/>
            <color indexed="81"/>
            <rFont val="Tahoma"/>
            <family val="2"/>
          </rPr>
          <t>numbers</t>
        </r>
        <r>
          <rPr>
            <sz val="8"/>
            <color indexed="81"/>
            <rFont val="Tahoma"/>
            <family val="2"/>
          </rPr>
          <t xml:space="preserve"> if you counted your collection.</t>
        </r>
      </text>
    </comment>
    <comment ref="N9" authorId="0" shapeId="0" xr:uid="{00000000-0006-0000-0000-000005000000}">
      <text>
        <r>
          <rPr>
            <sz val="8"/>
            <color indexed="81"/>
            <rFont val="Tahoma"/>
            <family val="2"/>
          </rPr>
          <t>Enter the number of kinds in this column.  Certain cells have a minimum and maximum limit; you will receive an error if you exceed the limit.  Keep in mind that multiple taxa are possible within certain groups.</t>
        </r>
      </text>
    </comment>
    <comment ref="O9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TV (tolerance value (1-10)); TS (tolerance score (TV x total)) </t>
        </r>
      </text>
    </comment>
    <comment ref="B18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Additional </t>
        </r>
        <r>
          <rPr>
            <b/>
            <sz val="8"/>
            <color indexed="81"/>
            <rFont val="Tahoma"/>
            <family val="2"/>
          </rPr>
          <t xml:space="preserve">chemical </t>
        </r>
        <r>
          <rPr>
            <sz val="8"/>
            <color indexed="81"/>
            <rFont val="Tahoma"/>
            <family val="2"/>
          </rPr>
          <t>comments</t>
        </r>
      </text>
    </comment>
    <comment ref="C22" authorId="0" shapeId="0" xr:uid="{00000000-0006-0000-0000-000009000000}">
      <text>
        <r>
          <rPr>
            <sz val="8"/>
            <color indexed="81"/>
            <rFont val="Tahoma"/>
            <family val="2"/>
          </rPr>
          <t>wetted width</t>
        </r>
      </text>
    </comment>
    <comment ref="D22" authorId="0" shapeId="0" xr:uid="{00000000-0006-0000-0000-00000A000000}">
      <text>
        <r>
          <rPr>
            <sz val="8"/>
            <color indexed="81"/>
            <rFont val="Tahoma"/>
            <family val="2"/>
          </rPr>
          <t>Depth is usually measured in inches, to convert to feet simply divide by 12</t>
        </r>
      </text>
    </comment>
    <comment ref="F23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                           (L R)
Optimal =      18 (9 9)
Suboptimal = 14 (7 7)
Marginal =       8 (4 4)
Poor =             3 (2 2)</t>
        </r>
      </text>
    </comment>
    <comment ref="B34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Provide your comments about the physical conditions here.  Use the </t>
        </r>
        <r>
          <rPr>
            <b/>
            <sz val="8"/>
            <color indexed="81"/>
            <rFont val="Tahoma"/>
            <family val="2"/>
          </rPr>
          <t>additional comments</t>
        </r>
        <r>
          <rPr>
            <sz val="8"/>
            <color indexed="81"/>
            <rFont val="Tahoma"/>
            <family val="2"/>
          </rPr>
          <t xml:space="preserve"> section if you need more space.</t>
        </r>
      </text>
    </comment>
    <comment ref="B38" authorId="0" shapeId="0" xr:uid="{00000000-0006-0000-0000-00000D000000}">
      <text>
        <r>
          <rPr>
            <sz val="7.5"/>
            <color indexed="81"/>
            <rFont val="Tahoma"/>
            <family val="2"/>
          </rPr>
          <t xml:space="preserve">The metrics are calculated based on the information provided for the benthic macroinvertebrates.  Use the abundance estimates  (A = </t>
        </r>
        <r>
          <rPr>
            <b/>
            <sz val="7.5"/>
            <color indexed="81"/>
            <rFont val="Tahoma"/>
            <family val="2"/>
          </rPr>
          <t>6</t>
        </r>
        <r>
          <rPr>
            <sz val="7.5"/>
            <color indexed="81"/>
            <rFont val="Tahoma"/>
            <family val="2"/>
          </rPr>
          <t>, C =</t>
        </r>
        <r>
          <rPr>
            <b/>
            <sz val="7.5"/>
            <color indexed="81"/>
            <rFont val="Tahoma"/>
            <family val="2"/>
          </rPr>
          <t xml:space="preserve"> 3</t>
        </r>
        <r>
          <rPr>
            <sz val="7.5"/>
            <color indexed="81"/>
            <rFont val="Tahoma"/>
            <family val="2"/>
          </rPr>
          <t xml:space="preserve">, R = </t>
        </r>
        <r>
          <rPr>
            <b/>
            <sz val="7.5"/>
            <color indexed="81"/>
            <rFont val="Tahoma"/>
            <family val="2"/>
          </rPr>
          <t>1</t>
        </r>
        <r>
          <rPr>
            <sz val="7.5"/>
            <color indexed="81"/>
            <rFont val="Tahoma"/>
            <family val="2"/>
          </rPr>
          <t xml:space="preserve">) or an </t>
        </r>
        <r>
          <rPr>
            <u/>
            <sz val="7.5"/>
            <color indexed="81"/>
            <rFont val="Tahoma"/>
            <family val="2"/>
          </rPr>
          <t>actual count</t>
        </r>
        <r>
          <rPr>
            <sz val="7.5"/>
            <color indexed="81"/>
            <rFont val="Tahoma"/>
            <family val="2"/>
          </rPr>
          <t xml:space="preserve"> and the appropriate number of taxa.  </t>
        </r>
        <r>
          <rPr>
            <u/>
            <sz val="7.5"/>
            <color indexed="81"/>
            <rFont val="Tahoma"/>
            <family val="2"/>
          </rPr>
          <t>Note</t>
        </r>
        <r>
          <rPr>
            <sz val="7.5"/>
            <color indexed="81"/>
            <rFont val="Tahoma"/>
            <family val="2"/>
          </rPr>
          <t>: Counts can provide additional metrics (see level 1.5 calculations).</t>
        </r>
      </text>
    </comment>
    <comment ref="N40" authorId="0" shapeId="0" xr:uid="{00000000-0006-0000-0000-00000E000000}">
      <text>
        <r>
          <rPr>
            <sz val="8"/>
            <color indexed="81"/>
            <rFont val="Tahoma"/>
            <family val="2"/>
          </rPr>
          <t>Occationally other kinds may be collected (i.e. aquatic moth, springtails etc.).  List these here and if know enter their tolerance value (TV).</t>
        </r>
      </text>
    </comment>
    <comment ref="B44" authorId="0" shapeId="0" xr:uid="{00000000-0006-0000-0000-00000F000000}">
      <text>
        <r>
          <rPr>
            <sz val="8"/>
            <color indexed="81"/>
            <rFont val="Tahoma"/>
            <family val="2"/>
          </rPr>
          <t>List the land uses that you suspect are having a direct impact on your station, not necessarily all of the land uses in the watershed.  Rate the impact (</t>
        </r>
        <r>
          <rPr>
            <b/>
            <sz val="8"/>
            <color indexed="81"/>
            <rFont val="Tahoma"/>
            <family val="2"/>
          </rPr>
          <t>I</t>
        </r>
        <r>
          <rPr>
            <sz val="8"/>
            <color indexed="81"/>
            <rFont val="Tahoma"/>
            <family val="2"/>
          </rPr>
          <t>) as low (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>), moderate (</t>
        </r>
        <r>
          <rPr>
            <b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  <family val="2"/>
          </rPr>
          <t>) or (</t>
        </r>
        <r>
          <rPr>
            <b/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Tahoma"/>
            <family val="2"/>
          </rPr>
          <t>) high and also estimate the location as (</t>
        </r>
        <r>
          <rPr>
            <b/>
            <sz val="8"/>
            <color indexed="81"/>
            <rFont val="Tahoma"/>
            <family val="2"/>
          </rPr>
          <t>S</t>
        </r>
        <r>
          <rPr>
            <sz val="8"/>
            <color indexed="81"/>
            <rFont val="Tahoma"/>
            <family val="2"/>
          </rPr>
          <t>) streamside, (</t>
        </r>
        <r>
          <rPr>
            <b/>
            <sz val="8"/>
            <color indexed="81"/>
            <rFont val="Tahoma"/>
            <family val="2"/>
          </rPr>
          <t>M</t>
        </r>
        <r>
          <rPr>
            <sz val="8"/>
            <color indexed="81"/>
            <rFont val="Tahoma"/>
            <family val="2"/>
          </rPr>
          <t>) within 1/4 mile, or (</t>
        </r>
        <r>
          <rPr>
            <b/>
            <sz val="8"/>
            <color indexed="81"/>
            <rFont val="Tahoma"/>
            <family val="2"/>
          </rPr>
          <t>W</t>
        </r>
        <r>
          <rPr>
            <sz val="8"/>
            <color indexed="81"/>
            <rFont val="Tahoma"/>
            <family val="2"/>
          </rPr>
          <t>) in the watershed.</t>
        </r>
      </text>
    </comment>
    <comment ref="D45" authorId="1" shapeId="0" xr:uid="{00000000-0006-0000-0000-000010000000}">
      <text>
        <r>
          <rPr>
            <sz val="9"/>
            <color indexed="81"/>
            <rFont val="Tahoma"/>
            <family val="2"/>
          </rPr>
          <t>Enter a number from 0-3 indicating a level of impact from none to high.</t>
        </r>
      </text>
    </comment>
    <comment ref="E45" authorId="1" shapeId="0" xr:uid="{A0666D18-7EC6-49D6-8C35-22BEF77CA47E}">
      <text>
        <r>
          <rPr>
            <sz val="8"/>
            <color indexed="81"/>
            <rFont val="Tahoma"/>
            <family val="2"/>
          </rPr>
          <t>Enter (</t>
        </r>
        <r>
          <rPr>
            <b/>
            <sz val="8"/>
            <color indexed="81"/>
            <rFont val="Tahoma"/>
            <family val="2"/>
          </rPr>
          <t>W</t>
        </r>
        <r>
          <rPr>
            <sz val="8"/>
            <color indexed="81"/>
            <rFont val="Tahoma"/>
            <family val="2"/>
          </rPr>
          <t>) for in the watershed, (</t>
        </r>
        <r>
          <rPr>
            <b/>
            <sz val="8"/>
            <color indexed="81"/>
            <rFont val="Tahoma"/>
            <family val="2"/>
          </rPr>
          <t>M</t>
        </r>
        <r>
          <rPr>
            <sz val="8"/>
            <color indexed="81"/>
            <rFont val="Tahoma"/>
            <family val="2"/>
          </rPr>
          <t>) within 1/4 mile or (</t>
        </r>
        <r>
          <rPr>
            <b/>
            <sz val="8"/>
            <color indexed="81"/>
            <rFont val="Tahoma"/>
            <family val="2"/>
          </rPr>
          <t>S</t>
        </r>
        <r>
          <rPr>
            <sz val="8"/>
            <color indexed="81"/>
            <rFont val="Tahoma"/>
            <family val="2"/>
          </rPr>
          <t>) for streamside.</t>
        </r>
      </text>
    </comment>
  </commentList>
</comments>
</file>

<file path=xl/sharedStrings.xml><?xml version="1.0" encoding="utf-8"?>
<sst xmlns="http://schemas.openxmlformats.org/spreadsheetml/2006/main" count="310" uniqueCount="263">
  <si>
    <t>Stream</t>
  </si>
  <si>
    <t>Monitoring group</t>
  </si>
  <si>
    <t>Basin</t>
  </si>
  <si>
    <t>Latitude</t>
  </si>
  <si>
    <t>Longitude</t>
  </si>
  <si>
    <t>Directions</t>
  </si>
  <si>
    <t>Date</t>
  </si>
  <si>
    <t>Start-time</t>
  </si>
  <si>
    <t>Temperature</t>
  </si>
  <si>
    <t>pH</t>
  </si>
  <si>
    <t>Dissolved oxygen</t>
  </si>
  <si>
    <t>Conductivity</t>
  </si>
  <si>
    <t>Nitrite/nitrate</t>
  </si>
  <si>
    <t>Alkalinity</t>
  </si>
  <si>
    <t>Turbidity</t>
  </si>
  <si>
    <t>Bacteria</t>
  </si>
  <si>
    <t>Riffle</t>
  </si>
  <si>
    <t>Run</t>
  </si>
  <si>
    <t>Level</t>
  </si>
  <si>
    <t>Silt/cly</t>
  </si>
  <si>
    <t>Sand</t>
  </si>
  <si>
    <t>Cobble</t>
  </si>
  <si>
    <t>Boulder</t>
  </si>
  <si>
    <t>Bedrock</t>
  </si>
  <si>
    <t>Woody debris</t>
  </si>
  <si>
    <t>Estimate</t>
  </si>
  <si>
    <t>Count</t>
  </si>
  <si>
    <t>Total</t>
  </si>
  <si>
    <t>Taxa</t>
  </si>
  <si>
    <t>Water clarity</t>
  </si>
  <si>
    <t>Water color</t>
  </si>
  <si>
    <t>Water odor</t>
  </si>
  <si>
    <t>Algae color</t>
  </si>
  <si>
    <t>Algae abundance</t>
  </si>
  <si>
    <t>Channel shade</t>
  </si>
  <si>
    <t>Surface foam</t>
  </si>
  <si>
    <t>Sediment deposition</t>
  </si>
  <si>
    <t>Embeddedness</t>
  </si>
  <si>
    <t>Bank stability</t>
  </si>
  <si>
    <t>Riparian buffer width</t>
  </si>
  <si>
    <t>Points</t>
  </si>
  <si>
    <t>Total Taxa</t>
  </si>
  <si>
    <t>EPT Taxa</t>
  </si>
  <si>
    <t>Biotic Index</t>
  </si>
  <si>
    <t>Value</t>
  </si>
  <si>
    <t>Integrity</t>
  </si>
  <si>
    <t>Other</t>
  </si>
  <si>
    <t>Land use</t>
  </si>
  <si>
    <t>Greenbrier River</t>
  </si>
  <si>
    <t>Clear</t>
  </si>
  <si>
    <t>Murky</t>
  </si>
  <si>
    <t>Muddy</t>
  </si>
  <si>
    <t>None</t>
  </si>
  <si>
    <t>Brown</t>
  </si>
  <si>
    <t>Orange/red</t>
  </si>
  <si>
    <t>White/gray</t>
  </si>
  <si>
    <t>Black</t>
  </si>
  <si>
    <t>Organic</t>
  </si>
  <si>
    <t>Fishy</t>
  </si>
  <si>
    <t>Rotten egg</t>
  </si>
  <si>
    <t>Chemical</t>
  </si>
  <si>
    <t>Light green</t>
  </si>
  <si>
    <t>Dark green</t>
  </si>
  <si>
    <t>Combination</t>
  </si>
  <si>
    <t>Scattered</t>
  </si>
  <si>
    <t>Moderate</t>
  </si>
  <si>
    <t>Heavy</t>
  </si>
  <si>
    <t>Algae texture</t>
  </si>
  <si>
    <t>Even coat</t>
  </si>
  <si>
    <t>Hairy</t>
  </si>
  <si>
    <t>Matted</t>
  </si>
  <si>
    <t>Sediment color</t>
  </si>
  <si>
    <t>Foam</t>
  </si>
  <si>
    <t>Slight</t>
  </si>
  <si>
    <t>Shade</t>
  </si>
  <si>
    <t>Excellent</t>
  </si>
  <si>
    <t>Good</t>
  </si>
  <si>
    <t>Marginal</t>
  </si>
  <si>
    <t>Poor</t>
  </si>
  <si>
    <t>Optimal</t>
  </si>
  <si>
    <t>Suboptimal</t>
  </si>
  <si>
    <t>Low</t>
  </si>
  <si>
    <t>Normal</t>
  </si>
  <si>
    <t>High</t>
  </si>
  <si>
    <t>Water level</t>
  </si>
  <si>
    <t>North Branch Potomac</t>
  </si>
  <si>
    <t>South Branch Potomac</t>
  </si>
  <si>
    <t>Tygart Valley River</t>
  </si>
  <si>
    <t>Youghiagheny River</t>
  </si>
  <si>
    <t>Upper New River</t>
  </si>
  <si>
    <t>Lower New River</t>
  </si>
  <si>
    <t>Potomac Direct Drains</t>
  </si>
  <si>
    <t>Shenandoah River</t>
  </si>
  <si>
    <t>Cacapon River</t>
  </si>
  <si>
    <t>Monongahela River</t>
  </si>
  <si>
    <t>Cheat River</t>
  </si>
  <si>
    <t>West Fork River</t>
  </si>
  <si>
    <t>Dunkard Creek</t>
  </si>
  <si>
    <t>Upper Ohio River</t>
  </si>
  <si>
    <t>Middle Ohio River</t>
  </si>
  <si>
    <t>Lower Ohio River</t>
  </si>
  <si>
    <t>Upper Kanawha River</t>
  </si>
  <si>
    <t>Little Kanawha River</t>
  </si>
  <si>
    <t>Lower Kanawha River</t>
  </si>
  <si>
    <t>Elk River</t>
  </si>
  <si>
    <t>Gauley River</t>
  </si>
  <si>
    <t>Coal River</t>
  </si>
  <si>
    <t>Tug Fork River</t>
  </si>
  <si>
    <t>Big Sandy River</t>
  </si>
  <si>
    <t>James River</t>
  </si>
  <si>
    <t>Upper Guyandotte River</t>
  </si>
  <si>
    <t>Lower Guyandotte River</t>
  </si>
  <si>
    <t>Twelvepole Creek</t>
  </si>
  <si>
    <t>µs/cm</t>
  </si>
  <si>
    <t>C</t>
  </si>
  <si>
    <t>Totals</t>
  </si>
  <si>
    <t>TV</t>
  </si>
  <si>
    <t>Hancock</t>
  </si>
  <si>
    <t>Pendleton</t>
  </si>
  <si>
    <t>Brooke</t>
  </si>
  <si>
    <t>Ohio</t>
  </si>
  <si>
    <t>Upshur</t>
  </si>
  <si>
    <t>Lewis</t>
  </si>
  <si>
    <t>Marshall</t>
  </si>
  <si>
    <t>Gilmer</t>
  </si>
  <si>
    <t>Ritchie</t>
  </si>
  <si>
    <t>Wetzel</t>
  </si>
  <si>
    <t>Wood</t>
  </si>
  <si>
    <t>Wirt</t>
  </si>
  <si>
    <t>Monongalia</t>
  </si>
  <si>
    <t>Calhoun</t>
  </si>
  <si>
    <t>Preston</t>
  </si>
  <si>
    <t>Roan</t>
  </si>
  <si>
    <t>Jackson</t>
  </si>
  <si>
    <t>Marion</t>
  </si>
  <si>
    <t>Nicholas</t>
  </si>
  <si>
    <t>Clay</t>
  </si>
  <si>
    <t>Taylor</t>
  </si>
  <si>
    <t>Braxton</t>
  </si>
  <si>
    <t>Webster</t>
  </si>
  <si>
    <t>Tyler</t>
  </si>
  <si>
    <t>Pocahontas</t>
  </si>
  <si>
    <t>Pleasants</t>
  </si>
  <si>
    <t>Greenbrier</t>
  </si>
  <si>
    <t>Doddridge</t>
  </si>
  <si>
    <t>Fayette</t>
  </si>
  <si>
    <t>Harrison</t>
  </si>
  <si>
    <t>Kanawha</t>
  </si>
  <si>
    <t>Putnam</t>
  </si>
  <si>
    <t>Barbour</t>
  </si>
  <si>
    <t>Mason</t>
  </si>
  <si>
    <t>Cabell</t>
  </si>
  <si>
    <t>Tucker</t>
  </si>
  <si>
    <t>Wayne</t>
  </si>
  <si>
    <t>Lincoln</t>
  </si>
  <si>
    <t>Grant</t>
  </si>
  <si>
    <t>Boone</t>
  </si>
  <si>
    <t>Raleigh</t>
  </si>
  <si>
    <t>Hardy</t>
  </si>
  <si>
    <t>Summers</t>
  </si>
  <si>
    <t>Monroe</t>
  </si>
  <si>
    <t>Mineral</t>
  </si>
  <si>
    <t>Mercer</t>
  </si>
  <si>
    <t>Wyoming</t>
  </si>
  <si>
    <t>Hampshire</t>
  </si>
  <si>
    <t>Logan</t>
  </si>
  <si>
    <t>Morgan</t>
  </si>
  <si>
    <t>Mingo</t>
  </si>
  <si>
    <t>Berkeley</t>
  </si>
  <si>
    <t>McDowell</t>
  </si>
  <si>
    <t>Jefferson</t>
  </si>
  <si>
    <t>Habitat</t>
  </si>
  <si>
    <t>Habitat(R/L)</t>
  </si>
  <si>
    <t>Musky</t>
  </si>
  <si>
    <t>ppm</t>
  </si>
  <si>
    <t>JTU</t>
  </si>
  <si>
    <t>No flow</t>
  </si>
  <si>
    <t>Habitat evaluation</t>
  </si>
  <si>
    <t>Counties</t>
  </si>
  <si>
    <t>Habitat conditions</t>
  </si>
  <si>
    <t>WV Basins</t>
  </si>
  <si>
    <t>DO</t>
  </si>
  <si>
    <t>mg/L</t>
  </si>
  <si>
    <t>%</t>
  </si>
  <si>
    <t>NTU</t>
  </si>
  <si>
    <t>Temp</t>
  </si>
  <si>
    <t>F</t>
  </si>
  <si>
    <t>Location</t>
  </si>
  <si>
    <t xml:space="preserve"> Benthic macroinvertebrates</t>
  </si>
  <si>
    <t xml:space="preserve"> Streambed composition</t>
  </si>
  <si>
    <t xml:space="preserve"> Water chemistry</t>
  </si>
  <si>
    <t xml:space="preserve"> Physical conditions</t>
  </si>
  <si>
    <t>County</t>
  </si>
  <si>
    <t>Station name</t>
  </si>
  <si>
    <t>Randolph</t>
  </si>
  <si>
    <t>Streamside</t>
  </si>
  <si>
    <t>In watershed</t>
  </si>
  <si>
    <r>
      <t xml:space="preserve">Within </t>
    </r>
    <r>
      <rPr>
        <sz val="8"/>
        <color indexed="8"/>
        <rFont val="Arial Narrow"/>
        <family val="2"/>
      </rPr>
      <t>1/4</t>
    </r>
    <r>
      <rPr>
        <sz val="9"/>
        <color indexed="8"/>
        <rFont val="Arial Narrow"/>
        <family val="2"/>
      </rPr>
      <t xml:space="preserve"> mile</t>
    </r>
  </si>
  <si>
    <t>Impact</t>
  </si>
  <si>
    <t>Milky</t>
  </si>
  <si>
    <t xml:space="preserve"> </t>
  </si>
  <si>
    <t>Physical condition comments</t>
  </si>
  <si>
    <t>#/100 mL</t>
  </si>
  <si>
    <t>#100/mL</t>
  </si>
  <si>
    <t>Units</t>
  </si>
  <si>
    <t>Green</t>
  </si>
  <si>
    <t xml:space="preserve">Green </t>
  </si>
  <si>
    <t>http://support.microsoft.com/kb/214049</t>
  </si>
  <si>
    <t>Weighted average</t>
  </si>
  <si>
    <t>TS</t>
  </si>
  <si>
    <t>Other test(s)</t>
  </si>
  <si>
    <t>Reach</t>
  </si>
  <si>
    <t>Pebble count index</t>
  </si>
  <si>
    <t>Left</t>
  </si>
  <si>
    <t>Right</t>
  </si>
  <si>
    <t>Habitat comments</t>
  </si>
  <si>
    <t>RR Miles</t>
  </si>
  <si>
    <t>Pool</t>
  </si>
  <si>
    <t>Discharge/velocity</t>
  </si>
  <si>
    <t>Taxonomic/common names</t>
  </si>
  <si>
    <t>Stream Index</t>
  </si>
  <si>
    <t>Habitat Score</t>
  </si>
  <si>
    <t>Level 1 Metrics</t>
  </si>
  <si>
    <t>Habitat evaluation occurs through the entire reach using a qualitative approach based upon descriptions and a 0-20 number scale.</t>
  </si>
  <si>
    <t>Biological integrity comments</t>
  </si>
  <si>
    <t>Fine gravel</t>
  </si>
  <si>
    <t>Coarse gravel</t>
  </si>
  <si>
    <r>
      <rPr>
        <u/>
        <sz val="8"/>
        <color indexed="8"/>
        <rFont val="Arial"/>
        <family val="2"/>
      </rPr>
      <t>Note</t>
    </r>
    <r>
      <rPr>
        <sz val="8"/>
        <color indexed="8"/>
        <rFont val="Arial"/>
        <family val="2"/>
      </rPr>
      <t>: This number represents a score normalized to a 0-100 scale.</t>
    </r>
  </si>
  <si>
    <t xml:space="preserve"> Land use disturbance</t>
  </si>
  <si>
    <r>
      <t xml:space="preserve">Weather </t>
    </r>
    <r>
      <rPr>
        <sz val="7.5"/>
        <color theme="1"/>
        <rFont val="Arial"/>
        <family val="2"/>
      </rPr>
      <t>(present/past)</t>
    </r>
  </si>
  <si>
    <t>Land use comments</t>
  </si>
  <si>
    <t xml:space="preserve">Additional comments/recommendations </t>
  </si>
  <si>
    <r>
      <t xml:space="preserve"> Trichoptera </t>
    </r>
    <r>
      <rPr>
        <sz val="7.5"/>
        <color theme="1"/>
        <rFont val="Arial"/>
        <family val="2"/>
      </rPr>
      <t>(Case-building caddisflies)</t>
    </r>
  </si>
  <si>
    <r>
      <t xml:space="preserve"> Trichoptera </t>
    </r>
    <r>
      <rPr>
        <sz val="7.5"/>
        <color theme="1"/>
        <rFont val="Arial"/>
        <family val="2"/>
      </rPr>
      <t>(Net-spinning caddisflies)</t>
    </r>
  </si>
  <si>
    <r>
      <t xml:space="preserve"> Ephemeroptera </t>
    </r>
    <r>
      <rPr>
        <sz val="7.5"/>
        <color theme="1"/>
        <rFont val="Arial"/>
        <family val="2"/>
      </rPr>
      <t>(Mayflies)</t>
    </r>
  </si>
  <si>
    <r>
      <t xml:space="preserve"> Plecoptera</t>
    </r>
    <r>
      <rPr>
        <sz val="7.5"/>
        <color theme="1"/>
        <rFont val="Arial"/>
        <family val="2"/>
      </rPr>
      <t xml:space="preserve"> (Stoneflies)</t>
    </r>
  </si>
  <si>
    <r>
      <t xml:space="preserve"> Rhyacophilidae </t>
    </r>
    <r>
      <rPr>
        <sz val="7.5"/>
        <color theme="1"/>
        <rFont val="Arial"/>
        <family val="2"/>
      </rPr>
      <t>(Free-living caddisfly)</t>
    </r>
  </si>
  <si>
    <r>
      <t xml:space="preserve"> Hydropsychidae </t>
    </r>
    <r>
      <rPr>
        <sz val="7.5"/>
        <color theme="1"/>
        <rFont val="Arial"/>
        <family val="2"/>
      </rPr>
      <t>(Common netspinner)</t>
    </r>
  </si>
  <si>
    <r>
      <t xml:space="preserve"> Anisoptera</t>
    </r>
    <r>
      <rPr>
        <sz val="7.5"/>
        <color theme="1"/>
        <rFont val="Arial"/>
        <family val="2"/>
      </rPr>
      <t xml:space="preserve"> (Dragonflies)</t>
    </r>
  </si>
  <si>
    <r>
      <t xml:space="preserve"> Zygoptera </t>
    </r>
    <r>
      <rPr>
        <sz val="7.5"/>
        <color theme="1"/>
        <rFont val="Arial"/>
        <family val="2"/>
      </rPr>
      <t>(Damselflies)</t>
    </r>
  </si>
  <si>
    <r>
      <t xml:space="preserve"> Elmidae </t>
    </r>
    <r>
      <rPr>
        <sz val="7.5"/>
        <color theme="1"/>
        <rFont val="Arial"/>
        <family val="2"/>
      </rPr>
      <t>(Riffle beetle)</t>
    </r>
  </si>
  <si>
    <r>
      <t xml:space="preserve"> Psephenidae </t>
    </r>
    <r>
      <rPr>
        <sz val="7.5"/>
        <color theme="1"/>
        <rFont val="Arial"/>
        <family val="2"/>
      </rPr>
      <t>(Water penny)</t>
    </r>
  </si>
  <si>
    <r>
      <t xml:space="preserve"> Coleoptera </t>
    </r>
    <r>
      <rPr>
        <sz val="7.5"/>
        <color theme="1"/>
        <rFont val="Arial"/>
        <family val="2"/>
      </rPr>
      <t>(Other Beetles)</t>
    </r>
  </si>
  <si>
    <r>
      <t xml:space="preserve"> Hemiptera</t>
    </r>
    <r>
      <rPr>
        <sz val="7.5"/>
        <color theme="1"/>
        <rFont val="Arial"/>
        <family val="2"/>
      </rPr>
      <t xml:space="preserve"> (True Bugs)</t>
    </r>
  </si>
  <si>
    <r>
      <t xml:space="preserve"> Corydalidae </t>
    </r>
    <r>
      <rPr>
        <sz val="7.5"/>
        <color theme="1"/>
        <rFont val="Arial"/>
        <family val="2"/>
      </rPr>
      <t>(Hellgrammite/Fishfly)</t>
    </r>
  </si>
  <si>
    <r>
      <t xml:space="preserve"> Sialidae </t>
    </r>
    <r>
      <rPr>
        <sz val="7.5"/>
        <color theme="1"/>
        <rFont val="Arial"/>
        <family val="2"/>
      </rPr>
      <t>(Alderfly)</t>
    </r>
  </si>
  <si>
    <r>
      <t xml:space="preserve"> Chironomidae </t>
    </r>
    <r>
      <rPr>
        <sz val="7.5"/>
        <color theme="1"/>
        <rFont val="Arial"/>
        <family val="2"/>
      </rPr>
      <t>(Non-biting midge)</t>
    </r>
  </si>
  <si>
    <r>
      <t xml:space="preserve"> Tipulidae </t>
    </r>
    <r>
      <rPr>
        <sz val="7.5"/>
        <color theme="1"/>
        <rFont val="Arial"/>
        <family val="2"/>
      </rPr>
      <t>(Crane fly)</t>
    </r>
  </si>
  <si>
    <r>
      <t xml:space="preserve"> Simulidae</t>
    </r>
    <r>
      <rPr>
        <sz val="7.5"/>
        <color theme="1"/>
        <rFont val="Arial"/>
        <family val="2"/>
      </rPr>
      <t xml:space="preserve"> (Black fly)</t>
    </r>
  </si>
  <si>
    <r>
      <t xml:space="preserve"> Atheridae </t>
    </r>
    <r>
      <rPr>
        <sz val="7.5"/>
        <color theme="1"/>
        <rFont val="Arial"/>
        <family val="2"/>
      </rPr>
      <t>(Watersnipe fly)</t>
    </r>
  </si>
  <si>
    <r>
      <t xml:space="preserve"> Diptera </t>
    </r>
    <r>
      <rPr>
        <sz val="7.5"/>
        <color theme="1"/>
        <rFont val="Arial"/>
        <family val="2"/>
      </rPr>
      <t>(Other True Flies)</t>
    </r>
  </si>
  <si>
    <r>
      <t xml:space="preserve"> Hydrachnida </t>
    </r>
    <r>
      <rPr>
        <sz val="7.5"/>
        <color theme="1"/>
        <rFont val="Arial"/>
        <family val="2"/>
      </rPr>
      <t>(Water mite)</t>
    </r>
  </si>
  <si>
    <r>
      <t xml:space="preserve"> Cambaridae </t>
    </r>
    <r>
      <rPr>
        <sz val="7.5"/>
        <color theme="1"/>
        <rFont val="Arial"/>
        <family val="2"/>
      </rPr>
      <t>(Crayfish)</t>
    </r>
  </si>
  <si>
    <r>
      <t xml:space="preserve"> Gammaridae </t>
    </r>
    <r>
      <rPr>
        <sz val="7.5"/>
        <color theme="1"/>
        <rFont val="Arial"/>
        <family val="2"/>
      </rPr>
      <t>(Scud)</t>
    </r>
  </si>
  <si>
    <r>
      <t xml:space="preserve"> Asellidae </t>
    </r>
    <r>
      <rPr>
        <sz val="7.5"/>
        <color theme="1"/>
        <rFont val="Arial"/>
        <family val="2"/>
      </rPr>
      <t>(Sowbug)</t>
    </r>
  </si>
  <si>
    <r>
      <t xml:space="preserve"> Prosobranchia </t>
    </r>
    <r>
      <rPr>
        <sz val="7.5"/>
        <color theme="1"/>
        <rFont val="Arial"/>
        <family val="2"/>
      </rPr>
      <t>(Operculate snails)</t>
    </r>
  </si>
  <si>
    <r>
      <t xml:space="preserve"> Unionidae </t>
    </r>
    <r>
      <rPr>
        <sz val="7.5"/>
        <color theme="1"/>
        <rFont val="Arial"/>
        <family val="2"/>
      </rPr>
      <t>(Mussels)</t>
    </r>
  </si>
  <si>
    <r>
      <t xml:space="preserve"> Hirudinea </t>
    </r>
    <r>
      <rPr>
        <sz val="7.5"/>
        <color theme="1"/>
        <rFont val="Arial"/>
        <family val="2"/>
      </rPr>
      <t>(Leech)</t>
    </r>
  </si>
  <si>
    <r>
      <t xml:space="preserve"> Turbellaria </t>
    </r>
    <r>
      <rPr>
        <sz val="7.5"/>
        <color theme="1"/>
        <rFont val="Arial"/>
        <family val="2"/>
      </rPr>
      <t>(Flatworm)</t>
    </r>
  </si>
  <si>
    <r>
      <t xml:space="preserve"> Pulmonata </t>
    </r>
    <r>
      <rPr>
        <sz val="7.5"/>
        <color theme="1"/>
        <rFont val="Arial"/>
        <family val="2"/>
      </rPr>
      <t>(Non-operculate snails)</t>
    </r>
  </si>
  <si>
    <r>
      <t xml:space="preserve"> Veneroida </t>
    </r>
    <r>
      <rPr>
        <sz val="7.5"/>
        <color theme="1"/>
        <rFont val="Arial"/>
        <family val="2"/>
      </rPr>
      <t>(Clams)</t>
    </r>
  </si>
  <si>
    <r>
      <t xml:space="preserve"> Oligochaeta </t>
    </r>
    <r>
      <rPr>
        <sz val="7.5"/>
        <color theme="1"/>
        <rFont val="Arial"/>
        <family val="2"/>
      </rPr>
      <t>(Aquatic worms)</t>
    </r>
  </si>
  <si>
    <t>https://go.wv.gov/sos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</si>
</sst>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[$-409]d\-mmm\-yy;@"/>
  </numFmts>
  <fonts count="41" x14ac:knownFonts="1">
    <font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color indexed="81"/>
      <name val="Tahoma"/>
      <family val="2"/>
    </font>
    <font>
      <u/>
      <sz val="11"/>
      <color theme="10"/>
      <name val="Calibri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u/>
      <sz val="9"/>
      <color theme="10"/>
      <name val="Arial Narrow"/>
      <family val="2"/>
    </font>
    <font>
      <sz val="9"/>
      <color rgb="FF000000"/>
      <name val="Arial Narrow"/>
      <family val="2"/>
    </font>
    <font>
      <u/>
      <sz val="9"/>
      <color rgb="FF008000"/>
      <name val="Arial Narrow"/>
      <family val="2"/>
    </font>
    <font>
      <sz val="7.5"/>
      <color indexed="81"/>
      <name val="Tahoma"/>
      <family val="2"/>
    </font>
    <font>
      <b/>
      <sz val="7.5"/>
      <color indexed="81"/>
      <name val="Tahoma"/>
      <family val="2"/>
    </font>
    <font>
      <u/>
      <sz val="7.5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9"/>
      <color theme="9" tint="-0.499984740745262"/>
      <name val="Arial"/>
      <family val="2"/>
    </font>
    <font>
      <sz val="9"/>
      <name val="Arial"/>
      <family val="2"/>
    </font>
    <font>
      <sz val="8"/>
      <color theme="9" tint="-0.499984740745262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8000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8.5"/>
      <color theme="1"/>
      <name val="Arial"/>
      <family val="2"/>
    </font>
    <font>
      <b/>
      <sz val="9"/>
      <color theme="9" tint="-0.499984740745262"/>
      <name val="Arial"/>
      <family val="2"/>
    </font>
    <font>
      <sz val="9"/>
      <color rgb="FF008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u/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sz val="7.5"/>
      <color theme="9" tint="-0.499984740745262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8000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18" fillId="2" borderId="0" xfId="0" applyFont="1" applyFill="1"/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21" fillId="0" borderId="2" xfId="1" applyNumberFormat="1" applyFont="1" applyBorder="1" applyAlignment="1" applyProtection="1">
      <alignment horizontal="center" vertical="center"/>
      <protection locked="0"/>
    </xf>
    <xf numFmtId="1" fontId="21" fillId="0" borderId="3" xfId="0" applyNumberFormat="1" applyFont="1" applyBorder="1" applyAlignment="1" applyProtection="1">
      <alignment horizontal="center" vertical="center"/>
      <protection locked="0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66" fontId="20" fillId="0" borderId="1" xfId="0" applyNumberFormat="1" applyFont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/>
    </xf>
    <xf numFmtId="164" fontId="20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1" fontId="20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locked="0"/>
    </xf>
    <xf numFmtId="1" fontId="20" fillId="0" borderId="1" xfId="0" applyNumberFormat="1" applyFont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/>
    </xf>
    <xf numFmtId="164" fontId="20" fillId="0" borderId="3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1" xfId="1" applyFont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center"/>
    </xf>
    <xf numFmtId="164" fontId="20" fillId="2" borderId="1" xfId="0" applyNumberFormat="1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1" fontId="20" fillId="0" borderId="6" xfId="0" applyNumberFormat="1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0" borderId="0" xfId="0" applyFont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 applyProtection="1">
      <alignment horizontal="center" vertical="center"/>
      <protection locked="0"/>
    </xf>
    <xf numFmtId="1" fontId="18" fillId="0" borderId="1" xfId="0" applyNumberFormat="1" applyFont="1" applyBorder="1" applyProtection="1">
      <protection locked="0"/>
    </xf>
    <xf numFmtId="2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36" fillId="0" borderId="0" xfId="0" applyFont="1"/>
    <xf numFmtId="0" fontId="20" fillId="2" borderId="1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right"/>
    </xf>
    <xf numFmtId="0" fontId="38" fillId="2" borderId="6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/>
    </xf>
    <xf numFmtId="0" fontId="31" fillId="2" borderId="2" xfId="0" applyFont="1" applyFill="1" applyBorder="1" applyAlignment="1">
      <alignment horizontal="center"/>
    </xf>
    <xf numFmtId="164" fontId="27" fillId="2" borderId="1" xfId="0" applyNumberFormat="1" applyFont="1" applyFill="1" applyBorder="1" applyAlignment="1" applyProtection="1">
      <alignment horizontal="center" vertical="center"/>
      <protection hidden="1"/>
    </xf>
    <xf numFmtId="164" fontId="27" fillId="2" borderId="3" xfId="0" applyNumberFormat="1" applyFont="1" applyFill="1" applyBorder="1" applyAlignment="1" applyProtection="1">
      <alignment horizontal="center" vertical="center"/>
      <protection hidden="1"/>
    </xf>
    <xf numFmtId="164" fontId="24" fillId="0" borderId="1" xfId="0" applyNumberFormat="1" applyFont="1" applyBorder="1" applyAlignment="1" applyProtection="1">
      <alignment horizontal="center"/>
      <protection hidden="1"/>
    </xf>
    <xf numFmtId="1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/>
      <protection hidden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10" xfId="0" applyFont="1" applyFill="1" applyBorder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8" fillId="2" borderId="13" xfId="0" applyFont="1" applyFill="1" applyBorder="1" applyAlignment="1">
      <alignment horizontal="left" vertical="top" wrapText="1"/>
    </xf>
    <xf numFmtId="0" fontId="38" fillId="2" borderId="14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5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3" fillId="3" borderId="6" xfId="0" applyFont="1" applyFill="1" applyBorder="1"/>
    <xf numFmtId="0" fontId="23" fillId="3" borderId="8" xfId="0" applyFont="1" applyFill="1" applyBorder="1"/>
    <xf numFmtId="0" fontId="18" fillId="2" borderId="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left" vertical="top" wrapText="1"/>
      <protection locked="0"/>
    </xf>
    <xf numFmtId="0" fontId="38" fillId="0" borderId="5" xfId="0" applyFont="1" applyBorder="1" applyAlignment="1" applyProtection="1">
      <alignment horizontal="left" vertical="top" wrapText="1"/>
      <protection locked="0"/>
    </xf>
    <xf numFmtId="0" fontId="38" fillId="0" borderId="10" xfId="0" applyFont="1" applyBorder="1" applyAlignment="1" applyProtection="1">
      <alignment horizontal="left" vertical="top" wrapText="1"/>
      <protection locked="0"/>
    </xf>
    <xf numFmtId="0" fontId="38" fillId="0" borderId="11" xfId="0" applyFont="1" applyBorder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8" fillId="0" borderId="12" xfId="0" applyFont="1" applyBorder="1" applyAlignment="1" applyProtection="1">
      <alignment horizontal="left" vertical="top" wrapText="1"/>
      <protection locked="0"/>
    </xf>
    <xf numFmtId="0" fontId="38" fillId="0" borderId="9" xfId="0" applyFont="1" applyBorder="1" applyAlignment="1" applyProtection="1">
      <alignment horizontal="left" vertical="top" wrapText="1"/>
      <protection locked="0"/>
    </xf>
    <xf numFmtId="0" fontId="38" fillId="0" borderId="13" xfId="0" applyFont="1" applyBorder="1" applyAlignment="1" applyProtection="1">
      <alignment horizontal="left" vertical="top" wrapText="1"/>
      <protection locked="0"/>
    </xf>
    <xf numFmtId="0" fontId="38" fillId="0" borderId="14" xfId="0" applyFont="1" applyBorder="1" applyAlignment="1" applyProtection="1">
      <alignment horizontal="left" vertical="top" wrapText="1"/>
      <protection locked="0"/>
    </xf>
    <xf numFmtId="0" fontId="38" fillId="2" borderId="6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 applyProtection="1">
      <alignment horizontal="left" vertical="center"/>
      <protection locked="0"/>
    </xf>
    <xf numFmtId="0" fontId="21" fillId="3" borderId="10" xfId="0" applyFont="1" applyFill="1" applyBorder="1" applyAlignment="1" applyProtection="1">
      <alignment horizontal="left" vertical="center"/>
      <protection locked="0"/>
    </xf>
    <xf numFmtId="0" fontId="21" fillId="3" borderId="9" xfId="0" applyFont="1" applyFill="1" applyBorder="1" applyAlignment="1" applyProtection="1">
      <alignment horizontal="left" vertical="center"/>
      <protection locked="0"/>
    </xf>
    <xf numFmtId="0" fontId="21" fillId="3" borderId="13" xfId="0" applyFont="1" applyFill="1" applyBorder="1" applyAlignment="1" applyProtection="1">
      <alignment horizontal="left"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38" fillId="2" borderId="4" xfId="0" applyFont="1" applyFill="1" applyBorder="1" applyAlignment="1" applyProtection="1">
      <alignment horizontal="left" vertical="top" wrapText="1"/>
      <protection locked="0"/>
    </xf>
    <xf numFmtId="0" fontId="38" fillId="2" borderId="5" xfId="0" applyFont="1" applyFill="1" applyBorder="1" applyAlignment="1" applyProtection="1">
      <alignment horizontal="left" vertical="top" wrapText="1"/>
      <protection locked="0"/>
    </xf>
    <xf numFmtId="0" fontId="38" fillId="2" borderId="10" xfId="0" applyFont="1" applyFill="1" applyBorder="1" applyAlignment="1" applyProtection="1">
      <alignment horizontal="left" vertical="top" wrapText="1"/>
      <protection locked="0"/>
    </xf>
    <xf numFmtId="0" fontId="38" fillId="2" borderId="11" xfId="0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0" fontId="38" fillId="2" borderId="12" xfId="0" applyFont="1" applyFill="1" applyBorder="1" applyAlignment="1" applyProtection="1">
      <alignment horizontal="left" vertical="top" wrapText="1"/>
      <protection locked="0"/>
    </xf>
    <xf numFmtId="0" fontId="38" fillId="2" borderId="9" xfId="0" applyFont="1" applyFill="1" applyBorder="1" applyAlignment="1" applyProtection="1">
      <alignment horizontal="left" vertical="top" wrapText="1"/>
      <protection locked="0"/>
    </xf>
    <xf numFmtId="0" fontId="38" fillId="2" borderId="13" xfId="0" applyFont="1" applyFill="1" applyBorder="1" applyAlignment="1" applyProtection="1">
      <alignment horizontal="left" vertical="top" wrapText="1"/>
      <protection locked="0"/>
    </xf>
    <xf numFmtId="0" fontId="38" fillId="2" borderId="14" xfId="0" applyFont="1" applyFill="1" applyBorder="1" applyAlignment="1" applyProtection="1">
      <alignment horizontal="left" vertical="top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left" vertical="center" wrapText="1"/>
      <protection hidden="1"/>
    </xf>
    <xf numFmtId="0" fontId="35" fillId="0" borderId="5" xfId="0" applyFont="1" applyBorder="1" applyAlignment="1" applyProtection="1">
      <alignment horizontal="left" vertical="center" wrapText="1"/>
      <protection hidden="1"/>
    </xf>
    <xf numFmtId="0" fontId="35" fillId="0" borderId="10" xfId="0" applyFont="1" applyBorder="1" applyAlignment="1" applyProtection="1">
      <alignment horizontal="left" vertical="center" wrapText="1"/>
      <protection hidden="1"/>
    </xf>
    <xf numFmtId="0" fontId="35" fillId="0" borderId="9" xfId="0" applyFont="1" applyBorder="1" applyAlignment="1" applyProtection="1">
      <alignment horizontal="left" vertical="center" wrapText="1"/>
      <protection hidden="1"/>
    </xf>
    <xf numFmtId="0" fontId="35" fillId="0" borderId="13" xfId="0" applyFont="1" applyBorder="1" applyAlignment="1" applyProtection="1">
      <alignment horizontal="left" vertical="center" wrapText="1"/>
      <protection hidden="1"/>
    </xf>
    <xf numFmtId="0" fontId="35" fillId="0" borderId="14" xfId="0" applyFont="1" applyBorder="1" applyAlignment="1" applyProtection="1">
      <alignment horizontal="left" vertical="center" wrapText="1"/>
      <protection hidden="1"/>
    </xf>
    <xf numFmtId="1" fontId="29" fillId="2" borderId="6" xfId="0" applyNumberFormat="1" applyFont="1" applyFill="1" applyBorder="1" applyAlignment="1">
      <alignment horizontal="center" vertical="center" wrapText="1"/>
    </xf>
    <xf numFmtId="1" fontId="29" fillId="2" borderId="8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hidden="1"/>
    </xf>
    <xf numFmtId="0" fontId="18" fillId="3" borderId="7" xfId="0" applyFont="1" applyFill="1" applyBorder="1" applyAlignment="1" applyProtection="1">
      <alignment horizontal="left" vertical="center" wrapText="1"/>
      <protection hidden="1"/>
    </xf>
    <xf numFmtId="0" fontId="18" fillId="3" borderId="8" xfId="0" applyFont="1" applyFill="1" applyBorder="1" applyAlignment="1" applyProtection="1">
      <alignment horizontal="left" vertical="center" wrapText="1"/>
      <protection hidden="1"/>
    </xf>
    <xf numFmtId="0" fontId="23" fillId="2" borderId="6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1" fontId="29" fillId="2" borderId="6" xfId="0" applyNumberFormat="1" applyFont="1" applyFill="1" applyBorder="1" applyAlignment="1">
      <alignment horizontal="center" vertical="center"/>
    </xf>
    <xf numFmtId="1" fontId="29" fillId="2" borderId="8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2" fontId="29" fillId="2" borderId="6" xfId="1" applyNumberFormat="1" applyFont="1" applyFill="1" applyBorder="1" applyAlignment="1" applyProtection="1">
      <alignment horizontal="center" vertical="center"/>
      <protection locked="0"/>
    </xf>
    <xf numFmtId="2" fontId="29" fillId="2" borderId="8" xfId="1" applyNumberFormat="1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/>
      <protection hidden="1"/>
    </xf>
    <xf numFmtId="0" fontId="18" fillId="0" borderId="8" xfId="0" applyFont="1" applyBorder="1" applyAlignment="1" applyProtection="1">
      <alignment horizontal="center"/>
      <protection hidden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1" fontId="20" fillId="0" borderId="8" xfId="0" applyNumberFormat="1" applyFont="1" applyBorder="1" applyAlignment="1" applyProtection="1">
      <alignment horizontal="center" vertical="center"/>
      <protection locked="0"/>
    </xf>
    <xf numFmtId="165" fontId="20" fillId="0" borderId="6" xfId="0" applyNumberFormat="1" applyFont="1" applyBorder="1" applyAlignment="1" applyProtection="1">
      <alignment horizontal="center" vertical="center"/>
      <protection locked="0"/>
    </xf>
    <xf numFmtId="165" fontId="20" fillId="0" borderId="8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3" borderId="6" xfId="1" applyFont="1" applyFill="1" applyBorder="1" applyAlignment="1" applyProtection="1">
      <alignment horizontal="left" vertical="center"/>
    </xf>
    <xf numFmtId="0" fontId="25" fillId="0" borderId="7" xfId="1" applyFont="1" applyBorder="1" applyAlignment="1" applyProtection="1">
      <alignment horizontal="left"/>
    </xf>
    <xf numFmtId="0" fontId="25" fillId="0" borderId="8" xfId="1" applyFont="1" applyBorder="1" applyAlignment="1" applyProtection="1">
      <alignment horizontal="left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49" fontId="20" fillId="0" borderId="6" xfId="0" applyNumberFormat="1" applyFont="1" applyBorder="1" applyAlignment="1" applyProtection="1">
      <alignment horizontal="left" vertical="center"/>
      <protection locked="0"/>
    </xf>
    <xf numFmtId="49" fontId="20" fillId="0" borderId="7" xfId="0" applyNumberFormat="1" applyFont="1" applyBorder="1" applyAlignment="1" applyProtection="1">
      <alignment horizontal="left" vertical="center"/>
      <protection locked="0"/>
    </xf>
    <xf numFmtId="49" fontId="20" fillId="0" borderId="8" xfId="0" applyNumberFormat="1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39" fillId="2" borderId="6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40" fillId="2" borderId="5" xfId="1" applyFont="1" applyFill="1" applyBorder="1" applyAlignment="1" applyProtection="1">
      <alignment horizontal="left" vertical="center" wrapText="1"/>
    </xf>
    <xf numFmtId="0" fontId="29" fillId="2" borderId="6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37" fillId="2" borderId="4" xfId="0" applyFont="1" applyFill="1" applyBorder="1" applyAlignment="1" applyProtection="1">
      <alignment horizontal="center" vertical="center" wrapText="1"/>
      <protection hidden="1"/>
    </xf>
    <xf numFmtId="0" fontId="37" fillId="2" borderId="5" xfId="0" applyFont="1" applyFill="1" applyBorder="1" applyAlignment="1" applyProtection="1">
      <alignment horizontal="center" vertical="center" wrapText="1"/>
      <protection hidden="1"/>
    </xf>
    <xf numFmtId="0" fontId="37" fillId="2" borderId="10" xfId="0" applyFont="1" applyFill="1" applyBorder="1" applyAlignment="1" applyProtection="1">
      <alignment horizontal="center" vertical="center" wrapText="1"/>
      <protection hidden="1"/>
    </xf>
    <xf numFmtId="0" fontId="37" fillId="2" borderId="11" xfId="0" applyFont="1" applyFill="1" applyBorder="1" applyAlignment="1" applyProtection="1">
      <alignment horizontal="center" vertical="center" wrapText="1"/>
      <protection hidden="1"/>
    </xf>
    <xf numFmtId="0" fontId="37" fillId="2" borderId="0" xfId="0" applyFont="1" applyFill="1" applyAlignment="1" applyProtection="1">
      <alignment horizontal="center" vertical="center" wrapText="1"/>
      <protection hidden="1"/>
    </xf>
    <xf numFmtId="0" fontId="37" fillId="2" borderId="12" xfId="0" applyFont="1" applyFill="1" applyBorder="1" applyAlignment="1" applyProtection="1">
      <alignment horizontal="center" vertical="center" wrapText="1"/>
      <protection hidden="1"/>
    </xf>
    <xf numFmtId="0" fontId="37" fillId="2" borderId="9" xfId="0" applyFont="1" applyFill="1" applyBorder="1" applyAlignment="1" applyProtection="1">
      <alignment horizontal="center" vertical="center" wrapText="1"/>
      <protection hidden="1"/>
    </xf>
    <xf numFmtId="0" fontId="37" fillId="2" borderId="13" xfId="0" applyFont="1" applyFill="1" applyBorder="1" applyAlignment="1" applyProtection="1">
      <alignment horizontal="center" vertical="center" wrapText="1"/>
      <protection hidden="1"/>
    </xf>
    <xf numFmtId="0" fontId="37" fillId="2" borderId="14" xfId="0" applyFont="1" applyFill="1" applyBorder="1" applyAlignment="1" applyProtection="1">
      <alignment horizontal="center" vertical="center" wrapText="1"/>
      <protection hidden="1"/>
    </xf>
    <xf numFmtId="0" fontId="32" fillId="3" borderId="6" xfId="0" applyFont="1" applyFill="1" applyBorder="1" applyAlignment="1" applyProtection="1">
      <alignment horizontal="left" vertical="top"/>
      <protection hidden="1"/>
    </xf>
    <xf numFmtId="0" fontId="32" fillId="3" borderId="7" xfId="0" applyFont="1" applyFill="1" applyBorder="1" applyAlignment="1" applyProtection="1">
      <alignment horizontal="left" vertical="top"/>
      <protection hidden="1"/>
    </xf>
    <xf numFmtId="0" fontId="32" fillId="3" borderId="8" xfId="0" applyFont="1" applyFill="1" applyBorder="1" applyAlignment="1" applyProtection="1">
      <alignment horizontal="left" vertical="top"/>
      <protection hidden="1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 wrapText="1"/>
      <protection hidden="1"/>
    </xf>
    <xf numFmtId="0" fontId="31" fillId="2" borderId="8" xfId="0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dep.wv.gov/so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ep.wv.gov/WWE/getinvolved/sos/Pages/SOP1pebblecount.aspx" TargetMode="External"/><Relationship Id="rId1" Type="http://schemas.openxmlformats.org/officeDocument/2006/relationships/hyperlink" Target="http://www.dep.wv.gov/WWE/getinvolved/sos/macros/Pages/Benthos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o.wv.gov/sos" TargetMode="External"/><Relationship Id="rId4" Type="http://schemas.openxmlformats.org/officeDocument/2006/relationships/hyperlink" Target="http://www.csgnetwork.com/gpscoordconv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upport.microsoft.com/kb/214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5"/>
  <sheetViews>
    <sheetView tabSelected="1" workbookViewId="0">
      <selection activeCell="O19" sqref="O19"/>
    </sheetView>
  </sheetViews>
  <sheetFormatPr defaultRowHeight="12.75" x14ac:dyDescent="0.2"/>
  <cols>
    <col min="1" max="1" width="1.7109375" style="56" customWidth="1"/>
    <col min="2" max="4" width="8.7109375" style="56" customWidth="1"/>
    <col min="5" max="5" width="9.28515625" style="56" customWidth="1"/>
    <col min="6" max="9" width="8.7109375" style="56" customWidth="1"/>
    <col min="10" max="11" width="9.7109375" style="56" customWidth="1"/>
    <col min="12" max="12" width="10.85546875" style="56" customWidth="1"/>
    <col min="13" max="14" width="8.7109375" style="56" customWidth="1"/>
    <col min="15" max="15" width="2.85546875" style="13" bestFit="1" customWidth="1"/>
    <col min="16" max="16" width="3.140625" style="14" bestFit="1" customWidth="1"/>
    <col min="17" max="16384" width="9.140625" style="56"/>
  </cols>
  <sheetData>
    <row r="1" spans="2:16" s="15" customFormat="1" ht="8.1" customHeight="1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4"/>
    </row>
    <row r="2" spans="2:16" s="15" customFormat="1" ht="12" x14ac:dyDescent="0.2">
      <c r="B2" s="16" t="s">
        <v>0</v>
      </c>
      <c r="C2" s="169"/>
      <c r="D2" s="170"/>
      <c r="E2" s="170"/>
      <c r="F2" s="170"/>
      <c r="G2" s="170"/>
      <c r="H2" s="171"/>
      <c r="I2" s="17" t="s">
        <v>2</v>
      </c>
      <c r="J2" s="169"/>
      <c r="K2" s="170"/>
      <c r="L2" s="170"/>
      <c r="M2" s="170"/>
      <c r="N2" s="171"/>
      <c r="O2" s="13"/>
      <c r="P2" s="14"/>
    </row>
    <row r="3" spans="2:16" s="15" customFormat="1" ht="15" customHeight="1" x14ac:dyDescent="0.2">
      <c r="B3" s="167" t="s">
        <v>1</v>
      </c>
      <c r="C3" s="168"/>
      <c r="D3" s="169"/>
      <c r="E3" s="170"/>
      <c r="F3" s="170"/>
      <c r="G3" s="170"/>
      <c r="H3" s="170"/>
      <c r="I3" s="170"/>
      <c r="J3" s="171"/>
      <c r="K3" s="18" t="s">
        <v>3</v>
      </c>
      <c r="L3" s="188"/>
      <c r="M3" s="189"/>
      <c r="N3" s="190"/>
      <c r="O3" s="13"/>
      <c r="P3" s="14"/>
    </row>
    <row r="4" spans="2:16" s="15" customFormat="1" ht="12" customHeight="1" x14ac:dyDescent="0.2">
      <c r="B4" s="176" t="s">
        <v>5</v>
      </c>
      <c r="C4" s="164"/>
      <c r="D4" s="182"/>
      <c r="E4" s="183"/>
      <c r="F4" s="183"/>
      <c r="G4" s="183"/>
      <c r="H4" s="183"/>
      <c r="I4" s="183"/>
      <c r="J4" s="184"/>
      <c r="K4" s="19" t="s">
        <v>4</v>
      </c>
      <c r="L4" s="188"/>
      <c r="M4" s="189"/>
      <c r="N4" s="190"/>
      <c r="O4" s="13"/>
      <c r="P4" s="14"/>
    </row>
    <row r="5" spans="2:16" s="15" customFormat="1" ht="12" x14ac:dyDescent="0.2">
      <c r="B5" s="177"/>
      <c r="C5" s="178"/>
      <c r="D5" s="185"/>
      <c r="E5" s="186"/>
      <c r="F5" s="186"/>
      <c r="G5" s="186"/>
      <c r="H5" s="186"/>
      <c r="I5" s="186"/>
      <c r="J5" s="187"/>
      <c r="K5" s="20" t="s">
        <v>192</v>
      </c>
      <c r="L5" s="172"/>
      <c r="M5" s="172"/>
      <c r="N5" s="173"/>
      <c r="O5" s="13"/>
      <c r="P5" s="14"/>
    </row>
    <row r="6" spans="2:16" s="15" customFormat="1" ht="12" x14ac:dyDescent="0.2">
      <c r="B6" s="108" t="s">
        <v>229</v>
      </c>
      <c r="C6" s="110"/>
      <c r="D6" s="191"/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13"/>
      <c r="P6" s="14"/>
    </row>
    <row r="7" spans="2:16" s="15" customFormat="1" ht="12" x14ac:dyDescent="0.2">
      <c r="B7" s="163" t="s">
        <v>193</v>
      </c>
      <c r="C7" s="164"/>
      <c r="D7" s="169"/>
      <c r="E7" s="170"/>
      <c r="F7" s="170"/>
      <c r="G7" s="171"/>
      <c r="H7" s="21" t="s">
        <v>216</v>
      </c>
      <c r="I7" s="22"/>
      <c r="J7" s="21" t="s">
        <v>6</v>
      </c>
      <c r="K7" s="23"/>
      <c r="L7" s="17" t="s">
        <v>7</v>
      </c>
      <c r="M7" s="174"/>
      <c r="N7" s="175"/>
      <c r="O7" s="13"/>
      <c r="P7" s="14"/>
    </row>
    <row r="8" spans="2:16" s="15" customFormat="1" ht="12" x14ac:dyDescent="0.2">
      <c r="B8" s="24" t="s">
        <v>190</v>
      </c>
      <c r="C8" s="25"/>
      <c r="D8" s="25"/>
      <c r="E8" s="26" t="s">
        <v>204</v>
      </c>
      <c r="F8" s="153" t="s">
        <v>189</v>
      </c>
      <c r="G8" s="154"/>
      <c r="H8" s="154"/>
      <c r="I8" s="155"/>
      <c r="J8" s="179" t="s">
        <v>188</v>
      </c>
      <c r="K8" s="180"/>
      <c r="L8" s="180"/>
      <c r="M8" s="180"/>
      <c r="N8" s="181"/>
      <c r="O8" s="13"/>
      <c r="P8" s="14"/>
    </row>
    <row r="9" spans="2:16" s="15" customFormat="1" ht="12" x14ac:dyDescent="0.2">
      <c r="B9" s="117" t="s">
        <v>9</v>
      </c>
      <c r="C9" s="118"/>
      <c r="D9" s="27"/>
      <c r="E9" s="28"/>
      <c r="F9" s="117" t="s">
        <v>19</v>
      </c>
      <c r="G9" s="118"/>
      <c r="H9" s="29"/>
      <c r="I9" s="64">
        <v>0</v>
      </c>
      <c r="J9" s="167" t="s">
        <v>219</v>
      </c>
      <c r="K9" s="216"/>
      <c r="L9" s="168"/>
      <c r="M9" s="17" t="s">
        <v>27</v>
      </c>
      <c r="N9" s="17" t="s">
        <v>28</v>
      </c>
      <c r="O9" s="30" t="s">
        <v>116</v>
      </c>
      <c r="P9" s="14" t="s">
        <v>209</v>
      </c>
    </row>
    <row r="10" spans="2:16" s="15" customFormat="1" ht="12" x14ac:dyDescent="0.2">
      <c r="B10" s="117" t="s">
        <v>10</v>
      </c>
      <c r="C10" s="118"/>
      <c r="D10" s="27"/>
      <c r="E10" s="31" t="s">
        <v>174</v>
      </c>
      <c r="F10" s="117" t="s">
        <v>20</v>
      </c>
      <c r="G10" s="118"/>
      <c r="H10" s="32"/>
      <c r="I10" s="64">
        <v>1</v>
      </c>
      <c r="J10" s="108" t="s">
        <v>234</v>
      </c>
      <c r="K10" s="109"/>
      <c r="L10" s="110"/>
      <c r="M10" s="32"/>
      <c r="N10" s="33"/>
      <c r="O10" s="30">
        <v>3</v>
      </c>
      <c r="P10" s="14">
        <f>O10*M10</f>
        <v>0</v>
      </c>
    </row>
    <row r="11" spans="2:16" s="15" customFormat="1" ht="12" x14ac:dyDescent="0.2">
      <c r="B11" s="117" t="s">
        <v>11</v>
      </c>
      <c r="C11" s="118"/>
      <c r="D11" s="32"/>
      <c r="E11" s="34" t="s">
        <v>113</v>
      </c>
      <c r="F11" s="117" t="s">
        <v>225</v>
      </c>
      <c r="G11" s="118"/>
      <c r="H11" s="32"/>
      <c r="I11" s="65">
        <v>2</v>
      </c>
      <c r="J11" s="108" t="s">
        <v>235</v>
      </c>
      <c r="K11" s="109"/>
      <c r="L11" s="110"/>
      <c r="M11" s="32"/>
      <c r="N11" s="33"/>
      <c r="O11" s="30">
        <v>2</v>
      </c>
      <c r="P11" s="14">
        <f t="shared" ref="P11:P18" si="0">O11*M11</f>
        <v>0</v>
      </c>
    </row>
    <row r="12" spans="2:16" s="15" customFormat="1" ht="12" x14ac:dyDescent="0.2">
      <c r="B12" s="117" t="s">
        <v>12</v>
      </c>
      <c r="C12" s="118"/>
      <c r="D12" s="27"/>
      <c r="E12" s="31" t="s">
        <v>174</v>
      </c>
      <c r="F12" s="117" t="s">
        <v>226</v>
      </c>
      <c r="G12" s="118"/>
      <c r="H12" s="32"/>
      <c r="I12" s="64">
        <v>3</v>
      </c>
      <c r="J12" s="108" t="s">
        <v>232</v>
      </c>
      <c r="K12" s="109"/>
      <c r="L12" s="110"/>
      <c r="M12" s="32"/>
      <c r="N12" s="33"/>
      <c r="O12" s="30">
        <v>3</v>
      </c>
      <c r="P12" s="14">
        <f t="shared" si="0"/>
        <v>0</v>
      </c>
    </row>
    <row r="13" spans="2:16" s="15" customFormat="1" ht="12" x14ac:dyDescent="0.2">
      <c r="B13" s="117" t="s">
        <v>13</v>
      </c>
      <c r="C13" s="118"/>
      <c r="D13" s="27"/>
      <c r="E13" s="31" t="s">
        <v>174</v>
      </c>
      <c r="F13" s="117" t="s">
        <v>21</v>
      </c>
      <c r="G13" s="118"/>
      <c r="H13" s="32"/>
      <c r="I13" s="64">
        <v>4</v>
      </c>
      <c r="J13" s="108" t="s">
        <v>233</v>
      </c>
      <c r="K13" s="109"/>
      <c r="L13" s="110"/>
      <c r="M13" s="32"/>
      <c r="N13" s="33"/>
      <c r="O13" s="30">
        <v>4</v>
      </c>
      <c r="P13" s="14">
        <f t="shared" si="0"/>
        <v>0</v>
      </c>
    </row>
    <row r="14" spans="2:16" s="15" customFormat="1" ht="12" x14ac:dyDescent="0.2">
      <c r="B14" s="117" t="s">
        <v>14</v>
      </c>
      <c r="C14" s="118"/>
      <c r="D14" s="27"/>
      <c r="E14" s="31" t="s">
        <v>184</v>
      </c>
      <c r="F14" s="117" t="s">
        <v>22</v>
      </c>
      <c r="G14" s="118"/>
      <c r="H14" s="32"/>
      <c r="I14" s="64">
        <v>5</v>
      </c>
      <c r="J14" s="108" t="s">
        <v>236</v>
      </c>
      <c r="K14" s="109"/>
      <c r="L14" s="110"/>
      <c r="M14" s="32"/>
      <c r="N14" s="33"/>
      <c r="O14" s="30">
        <v>3</v>
      </c>
      <c r="P14" s="14">
        <f t="shared" si="0"/>
        <v>0</v>
      </c>
    </row>
    <row r="15" spans="2:16" s="15" customFormat="1" ht="12" x14ac:dyDescent="0.2">
      <c r="B15" s="117" t="s">
        <v>15</v>
      </c>
      <c r="C15" s="118"/>
      <c r="D15" s="32"/>
      <c r="E15" s="31" t="s">
        <v>203</v>
      </c>
      <c r="F15" s="117" t="s">
        <v>23</v>
      </c>
      <c r="G15" s="118"/>
      <c r="H15" s="32"/>
      <c r="I15" s="64">
        <v>6</v>
      </c>
      <c r="J15" s="108" t="s">
        <v>237</v>
      </c>
      <c r="K15" s="109"/>
      <c r="L15" s="110"/>
      <c r="M15" s="32"/>
      <c r="N15" s="33"/>
      <c r="O15" s="30">
        <v>5</v>
      </c>
      <c r="P15" s="14">
        <f t="shared" si="0"/>
        <v>0</v>
      </c>
    </row>
    <row r="16" spans="2:16" s="15" customFormat="1" ht="12" customHeight="1" x14ac:dyDescent="0.2">
      <c r="B16" s="117" t="s">
        <v>8</v>
      </c>
      <c r="C16" s="118"/>
      <c r="D16" s="35"/>
      <c r="E16" s="36" t="s">
        <v>114</v>
      </c>
      <c r="F16" s="167" t="s">
        <v>24</v>
      </c>
      <c r="G16" s="168"/>
      <c r="H16" s="46"/>
      <c r="I16" s="68">
        <v>2.5</v>
      </c>
      <c r="J16" s="108" t="s">
        <v>238</v>
      </c>
      <c r="K16" s="109"/>
      <c r="L16" s="110"/>
      <c r="M16" s="32"/>
      <c r="N16" s="33"/>
      <c r="O16" s="30">
        <v>5</v>
      </c>
      <c r="P16" s="14">
        <f t="shared" si="0"/>
        <v>0</v>
      </c>
    </row>
    <row r="17" spans="2:16" s="15" customFormat="1" ht="12" customHeight="1" x14ac:dyDescent="0.2">
      <c r="B17" s="211" t="s">
        <v>210</v>
      </c>
      <c r="C17" s="212"/>
      <c r="D17" s="212"/>
      <c r="E17" s="213"/>
      <c r="F17" s="214" t="s">
        <v>115</v>
      </c>
      <c r="G17" s="215"/>
      <c r="H17" s="67">
        <f>SUM(H9:H16)</f>
        <v>0</v>
      </c>
      <c r="I17" s="66"/>
      <c r="J17" s="108" t="s">
        <v>239</v>
      </c>
      <c r="K17" s="109"/>
      <c r="L17" s="110"/>
      <c r="M17" s="32"/>
      <c r="N17" s="33"/>
      <c r="O17" s="30">
        <v>8</v>
      </c>
      <c r="P17" s="14">
        <f t="shared" si="0"/>
        <v>0</v>
      </c>
    </row>
    <row r="18" spans="2:16" s="15" customFormat="1" ht="12" customHeight="1" x14ac:dyDescent="0.2">
      <c r="B18" s="125"/>
      <c r="C18" s="126"/>
      <c r="D18" s="126"/>
      <c r="E18" s="127"/>
      <c r="F18" s="38" t="s">
        <v>16</v>
      </c>
      <c r="G18" s="39" t="s">
        <v>211</v>
      </c>
      <c r="H18" s="40" t="s">
        <v>26</v>
      </c>
      <c r="I18" s="41" t="s">
        <v>25</v>
      </c>
      <c r="J18" s="108" t="s">
        <v>240</v>
      </c>
      <c r="K18" s="109"/>
      <c r="L18" s="110"/>
      <c r="M18" s="32"/>
      <c r="N18" s="33"/>
      <c r="O18" s="30">
        <v>5</v>
      </c>
      <c r="P18" s="14">
        <f t="shared" si="0"/>
        <v>0</v>
      </c>
    </row>
    <row r="19" spans="2:16" s="15" customFormat="1" ht="12" customHeight="1" x14ac:dyDescent="0.2">
      <c r="B19" s="128"/>
      <c r="C19" s="129"/>
      <c r="D19" s="129"/>
      <c r="E19" s="130"/>
      <c r="F19" s="37"/>
      <c r="G19" s="37"/>
      <c r="H19" s="42"/>
      <c r="I19" s="22"/>
      <c r="J19" s="108" t="s">
        <v>241</v>
      </c>
      <c r="K19" s="109"/>
      <c r="L19" s="110"/>
      <c r="M19" s="32"/>
      <c r="N19" s="33"/>
      <c r="O19" s="30">
        <v>3</v>
      </c>
      <c r="P19" s="14">
        <f t="shared" ref="P19:P40" si="1">O19*M19</f>
        <v>0</v>
      </c>
    </row>
    <row r="20" spans="2:16" s="15" customFormat="1" ht="12" x14ac:dyDescent="0.2">
      <c r="B20" s="131"/>
      <c r="C20" s="132"/>
      <c r="D20" s="132"/>
      <c r="E20" s="133"/>
      <c r="F20" s="214" t="s">
        <v>212</v>
      </c>
      <c r="G20" s="215"/>
      <c r="H20" s="156" t="e">
        <f>((H9*I9)+(H10*I10)+(H11*I11)+(H12*I12)+(H13*I13)+(H14*I14)+(H15*I15)+(H16*I16))/H17</f>
        <v>#DIV/0!</v>
      </c>
      <c r="I20" s="157"/>
      <c r="J20" s="108" t="s">
        <v>242</v>
      </c>
      <c r="K20" s="109"/>
      <c r="L20" s="110"/>
      <c r="M20" s="32"/>
      <c r="N20" s="33"/>
      <c r="O20" s="30">
        <v>6</v>
      </c>
      <c r="P20" s="14">
        <f t="shared" si="1"/>
        <v>0</v>
      </c>
    </row>
    <row r="21" spans="2:16" s="15" customFormat="1" ht="12" x14ac:dyDescent="0.2">
      <c r="B21" s="153" t="s">
        <v>191</v>
      </c>
      <c r="C21" s="154"/>
      <c r="D21" s="154"/>
      <c r="E21" s="154"/>
      <c r="F21" s="154"/>
      <c r="G21" s="154"/>
      <c r="H21" s="154"/>
      <c r="I21" s="155"/>
      <c r="J21" s="108" t="s">
        <v>243</v>
      </c>
      <c r="K21" s="109"/>
      <c r="L21" s="110"/>
      <c r="M21" s="32"/>
      <c r="N21" s="33"/>
      <c r="O21" s="30">
        <v>8</v>
      </c>
      <c r="P21" s="14">
        <f t="shared" si="1"/>
        <v>0</v>
      </c>
    </row>
    <row r="22" spans="2:16" s="15" customFormat="1" ht="12" customHeight="1" x14ac:dyDescent="0.2">
      <c r="B22" s="43" t="s">
        <v>217</v>
      </c>
      <c r="C22" s="44"/>
      <c r="D22" s="44"/>
      <c r="E22" s="88" t="s">
        <v>218</v>
      </c>
      <c r="F22" s="89"/>
      <c r="G22" s="44"/>
      <c r="H22" s="43" t="s">
        <v>18</v>
      </c>
      <c r="I22" s="45"/>
      <c r="J22" s="108" t="s">
        <v>244</v>
      </c>
      <c r="K22" s="109"/>
      <c r="L22" s="110"/>
      <c r="M22" s="32"/>
      <c r="N22" s="33"/>
      <c r="O22" s="30">
        <v>4</v>
      </c>
      <c r="P22" s="14">
        <f t="shared" si="1"/>
        <v>0</v>
      </c>
    </row>
    <row r="23" spans="2:16" s="15" customFormat="1" ht="12" customHeight="1" x14ac:dyDescent="0.2">
      <c r="B23" s="17" t="s">
        <v>16</v>
      </c>
      <c r="C23" s="27"/>
      <c r="D23" s="27"/>
      <c r="E23" s="161"/>
      <c r="F23" s="158" t="s">
        <v>177</v>
      </c>
      <c r="G23" s="159"/>
      <c r="H23" s="159"/>
      <c r="I23" s="160"/>
      <c r="J23" s="108" t="s">
        <v>245</v>
      </c>
      <c r="K23" s="109"/>
      <c r="L23" s="110"/>
      <c r="M23" s="32"/>
      <c r="N23" s="33"/>
      <c r="O23" s="30">
        <v>6</v>
      </c>
      <c r="P23" s="14">
        <f t="shared" si="1"/>
        <v>0</v>
      </c>
    </row>
    <row r="24" spans="2:16" s="15" customFormat="1" ht="12" x14ac:dyDescent="0.2">
      <c r="B24" s="17" t="s">
        <v>17</v>
      </c>
      <c r="C24" s="27"/>
      <c r="D24" s="27"/>
      <c r="E24" s="162"/>
      <c r="F24" s="117" t="s">
        <v>36</v>
      </c>
      <c r="G24" s="118"/>
      <c r="H24" s="32"/>
      <c r="I24" s="161"/>
      <c r="J24" s="108" t="s">
        <v>246</v>
      </c>
      <c r="K24" s="109"/>
      <c r="L24" s="110"/>
      <c r="M24" s="32"/>
      <c r="N24" s="33"/>
      <c r="O24" s="30">
        <v>8</v>
      </c>
      <c r="P24" s="14">
        <f t="shared" si="1"/>
        <v>0</v>
      </c>
    </row>
    <row r="25" spans="2:16" s="15" customFormat="1" ht="12" x14ac:dyDescent="0.2">
      <c r="B25" s="117" t="s">
        <v>29</v>
      </c>
      <c r="C25" s="118"/>
      <c r="D25" s="144"/>
      <c r="E25" s="145"/>
      <c r="F25" s="117" t="s">
        <v>37</v>
      </c>
      <c r="G25" s="118"/>
      <c r="H25" s="32"/>
      <c r="I25" s="162"/>
      <c r="J25" s="108" t="s">
        <v>247</v>
      </c>
      <c r="K25" s="109"/>
      <c r="L25" s="110"/>
      <c r="M25" s="32"/>
      <c r="N25" s="33"/>
      <c r="O25" s="30">
        <v>5</v>
      </c>
      <c r="P25" s="14">
        <f t="shared" si="1"/>
        <v>0</v>
      </c>
    </row>
    <row r="26" spans="2:16" s="15" customFormat="1" ht="12" x14ac:dyDescent="0.2">
      <c r="B26" s="117" t="s">
        <v>30</v>
      </c>
      <c r="C26" s="118"/>
      <c r="D26" s="144"/>
      <c r="E26" s="145"/>
      <c r="F26" s="165"/>
      <c r="G26" s="166"/>
      <c r="H26" s="43" t="s">
        <v>213</v>
      </c>
      <c r="I26" s="47" t="s">
        <v>214</v>
      </c>
      <c r="J26" s="108" t="s">
        <v>248</v>
      </c>
      <c r="K26" s="109"/>
      <c r="L26" s="110"/>
      <c r="M26" s="32"/>
      <c r="N26" s="33"/>
      <c r="O26" s="30">
        <v>6</v>
      </c>
      <c r="P26" s="14">
        <f t="shared" si="1"/>
        <v>0</v>
      </c>
    </row>
    <row r="27" spans="2:16" s="15" customFormat="1" ht="12" x14ac:dyDescent="0.2">
      <c r="B27" s="117" t="s">
        <v>31</v>
      </c>
      <c r="C27" s="118"/>
      <c r="D27" s="144"/>
      <c r="E27" s="145"/>
      <c r="F27" s="117" t="s">
        <v>38</v>
      </c>
      <c r="G27" s="118"/>
      <c r="H27" s="46"/>
      <c r="I27" s="46"/>
      <c r="J27" s="108" t="s">
        <v>249</v>
      </c>
      <c r="K27" s="109"/>
      <c r="L27" s="110"/>
      <c r="M27" s="32"/>
      <c r="N27" s="33"/>
      <c r="O27" s="30">
        <v>2</v>
      </c>
      <c r="P27" s="14">
        <f t="shared" si="1"/>
        <v>0</v>
      </c>
    </row>
    <row r="28" spans="2:16" s="15" customFormat="1" ht="12" x14ac:dyDescent="0.2">
      <c r="B28" s="117" t="s">
        <v>71</v>
      </c>
      <c r="C28" s="118"/>
      <c r="D28" s="144"/>
      <c r="E28" s="145"/>
      <c r="F28" s="117" t="s">
        <v>39</v>
      </c>
      <c r="G28" s="118"/>
      <c r="H28" s="32"/>
      <c r="I28" s="46"/>
      <c r="J28" s="108" t="s">
        <v>250</v>
      </c>
      <c r="K28" s="109"/>
      <c r="L28" s="110"/>
      <c r="M28" s="32"/>
      <c r="N28" s="33"/>
      <c r="O28" s="30">
        <v>7</v>
      </c>
      <c r="P28" s="14">
        <f t="shared" si="1"/>
        <v>0</v>
      </c>
    </row>
    <row r="29" spans="2:16" s="15" customFormat="1" ht="12" x14ac:dyDescent="0.2">
      <c r="B29" s="117" t="s">
        <v>32</v>
      </c>
      <c r="C29" s="118"/>
      <c r="D29" s="144"/>
      <c r="E29" s="145"/>
      <c r="F29" s="149" t="s">
        <v>221</v>
      </c>
      <c r="G29" s="150"/>
      <c r="H29" s="151">
        <f>SUM(H24:H25,H27:I28)/80*100</f>
        <v>0</v>
      </c>
      <c r="I29" s="152"/>
      <c r="J29" s="108" t="s">
        <v>251</v>
      </c>
      <c r="K29" s="109"/>
      <c r="L29" s="110"/>
      <c r="M29" s="32"/>
      <c r="N29" s="33"/>
      <c r="O29" s="30">
        <v>6</v>
      </c>
      <c r="P29" s="14">
        <f t="shared" si="1"/>
        <v>0</v>
      </c>
    </row>
    <row r="30" spans="2:16" s="15" customFormat="1" ht="12" customHeight="1" x14ac:dyDescent="0.2">
      <c r="B30" s="117" t="s">
        <v>33</v>
      </c>
      <c r="C30" s="118"/>
      <c r="D30" s="144"/>
      <c r="E30" s="145"/>
      <c r="F30" s="88" t="s">
        <v>45</v>
      </c>
      <c r="G30" s="89"/>
      <c r="H30" s="197" t="str">
        <f>IF(H29&gt;80,"Optimal",IF(H29&gt;=65,"Suboptimal",IF(H29&gt;=50,"Marginal",IF(H29&lt;50,"Poor"))))</f>
        <v>Poor</v>
      </c>
      <c r="I30" s="198"/>
      <c r="J30" s="108" t="s">
        <v>252</v>
      </c>
      <c r="K30" s="109"/>
      <c r="L30" s="110"/>
      <c r="M30" s="32"/>
      <c r="N30" s="33"/>
      <c r="O30" s="30">
        <v>5</v>
      </c>
      <c r="P30" s="14">
        <f t="shared" si="1"/>
        <v>0</v>
      </c>
    </row>
    <row r="31" spans="2:16" s="15" customFormat="1" ht="12" customHeight="1" x14ac:dyDescent="0.2">
      <c r="B31" s="117" t="s">
        <v>67</v>
      </c>
      <c r="C31" s="118"/>
      <c r="D31" s="144"/>
      <c r="E31" s="145"/>
      <c r="F31" s="199" t="s">
        <v>223</v>
      </c>
      <c r="G31" s="200"/>
      <c r="H31" s="200"/>
      <c r="I31" s="201"/>
      <c r="J31" s="108" t="s">
        <v>253</v>
      </c>
      <c r="K31" s="109"/>
      <c r="L31" s="110"/>
      <c r="M31" s="32"/>
      <c r="N31" s="33"/>
      <c r="O31" s="30">
        <v>5</v>
      </c>
      <c r="P31" s="14">
        <f t="shared" si="1"/>
        <v>0</v>
      </c>
    </row>
    <row r="32" spans="2:16" s="15" customFormat="1" ht="12" customHeight="1" x14ac:dyDescent="0.2">
      <c r="B32" s="117" t="s">
        <v>35</v>
      </c>
      <c r="C32" s="118"/>
      <c r="D32" s="144"/>
      <c r="E32" s="145"/>
      <c r="F32" s="202"/>
      <c r="G32" s="203"/>
      <c r="H32" s="203"/>
      <c r="I32" s="204"/>
      <c r="J32" s="108" t="s">
        <v>254</v>
      </c>
      <c r="K32" s="109"/>
      <c r="L32" s="110"/>
      <c r="M32" s="32"/>
      <c r="N32" s="33"/>
      <c r="O32" s="30">
        <v>8</v>
      </c>
      <c r="P32" s="14">
        <f t="shared" si="1"/>
        <v>0</v>
      </c>
    </row>
    <row r="33" spans="2:16" s="15" customFormat="1" ht="12" x14ac:dyDescent="0.2">
      <c r="B33" s="117" t="s">
        <v>34</v>
      </c>
      <c r="C33" s="118"/>
      <c r="D33" s="144"/>
      <c r="E33" s="145"/>
      <c r="F33" s="205"/>
      <c r="G33" s="206"/>
      <c r="H33" s="206"/>
      <c r="I33" s="207"/>
      <c r="J33" s="108" t="s">
        <v>255</v>
      </c>
      <c r="K33" s="109"/>
      <c r="L33" s="110"/>
      <c r="M33" s="32"/>
      <c r="N33" s="33"/>
      <c r="O33" s="30">
        <v>5</v>
      </c>
      <c r="P33" s="14">
        <f t="shared" si="1"/>
        <v>0</v>
      </c>
    </row>
    <row r="34" spans="2:16" s="15" customFormat="1" ht="12" x14ac:dyDescent="0.2">
      <c r="B34" s="114" t="s">
        <v>201</v>
      </c>
      <c r="C34" s="115"/>
      <c r="D34" s="115"/>
      <c r="E34" s="116"/>
      <c r="F34" s="146" t="s">
        <v>215</v>
      </c>
      <c r="G34" s="147"/>
      <c r="H34" s="147"/>
      <c r="I34" s="148"/>
      <c r="J34" s="108" t="s">
        <v>259</v>
      </c>
      <c r="K34" s="109"/>
      <c r="L34" s="110"/>
      <c r="M34" s="32"/>
      <c r="N34" s="33"/>
      <c r="O34" s="30">
        <v>8</v>
      </c>
      <c r="P34" s="14">
        <f t="shared" si="1"/>
        <v>0</v>
      </c>
    </row>
    <row r="35" spans="2:16" s="15" customFormat="1" ht="12" x14ac:dyDescent="0.2">
      <c r="B35" s="90"/>
      <c r="C35" s="91"/>
      <c r="D35" s="91"/>
      <c r="E35" s="92"/>
      <c r="F35" s="125"/>
      <c r="G35" s="126"/>
      <c r="H35" s="126"/>
      <c r="I35" s="127"/>
      <c r="J35" s="108" t="s">
        <v>260</v>
      </c>
      <c r="K35" s="109"/>
      <c r="L35" s="110"/>
      <c r="M35" s="32"/>
      <c r="N35" s="33"/>
      <c r="O35" s="30">
        <v>6</v>
      </c>
      <c r="P35" s="14">
        <f t="shared" si="1"/>
        <v>0</v>
      </c>
    </row>
    <row r="36" spans="2:16" s="15" customFormat="1" ht="12" x14ac:dyDescent="0.2">
      <c r="B36" s="93"/>
      <c r="C36" s="94"/>
      <c r="D36" s="94"/>
      <c r="E36" s="95"/>
      <c r="F36" s="128"/>
      <c r="G36" s="129"/>
      <c r="H36" s="129"/>
      <c r="I36" s="130"/>
      <c r="J36" s="108" t="s">
        <v>256</v>
      </c>
      <c r="K36" s="109"/>
      <c r="L36" s="110"/>
      <c r="M36" s="32"/>
      <c r="N36" s="33"/>
      <c r="O36" s="30">
        <v>4</v>
      </c>
      <c r="P36" s="14">
        <f t="shared" si="1"/>
        <v>0</v>
      </c>
    </row>
    <row r="37" spans="2:16" s="15" customFormat="1" ht="12" x14ac:dyDescent="0.2">
      <c r="B37" s="96"/>
      <c r="C37" s="97"/>
      <c r="D37" s="97"/>
      <c r="E37" s="98"/>
      <c r="F37" s="131"/>
      <c r="G37" s="132"/>
      <c r="H37" s="132"/>
      <c r="I37" s="133"/>
      <c r="J37" s="108" t="s">
        <v>261</v>
      </c>
      <c r="K37" s="109"/>
      <c r="L37" s="110"/>
      <c r="M37" s="32"/>
      <c r="N37" s="33"/>
      <c r="O37" s="30">
        <v>10</v>
      </c>
      <c r="P37" s="14">
        <f t="shared" si="1"/>
        <v>0</v>
      </c>
    </row>
    <row r="38" spans="2:16" s="15" customFormat="1" ht="12" x14ac:dyDescent="0.2">
      <c r="B38" s="86" t="s">
        <v>222</v>
      </c>
      <c r="C38" s="87"/>
      <c r="D38" s="48" t="s">
        <v>44</v>
      </c>
      <c r="E38" s="48" t="s">
        <v>40</v>
      </c>
      <c r="F38" s="208" t="s">
        <v>224</v>
      </c>
      <c r="G38" s="209"/>
      <c r="H38" s="209"/>
      <c r="I38" s="210"/>
      <c r="J38" s="108" t="s">
        <v>257</v>
      </c>
      <c r="K38" s="109"/>
      <c r="L38" s="110"/>
      <c r="M38" s="22"/>
      <c r="N38" s="22"/>
      <c r="O38" s="49">
        <v>8</v>
      </c>
      <c r="P38" s="14">
        <f t="shared" si="1"/>
        <v>0</v>
      </c>
    </row>
    <row r="39" spans="2:16" s="15" customFormat="1" ht="12" x14ac:dyDescent="0.2">
      <c r="B39" s="88" t="s">
        <v>41</v>
      </c>
      <c r="C39" s="89"/>
      <c r="D39" s="50">
        <f>N41</f>
        <v>0</v>
      </c>
      <c r="E39" s="50">
        <f>IF(D39&gt;18,10,IF(D39&gt;=15,8,IF(D39&gt;=11,6,IF(D39&gt;=7,4,IF(D39&lt;7,2)))))</f>
        <v>2</v>
      </c>
      <c r="F39" s="90"/>
      <c r="G39" s="91"/>
      <c r="H39" s="91"/>
      <c r="I39" s="92"/>
      <c r="J39" s="108" t="s">
        <v>258</v>
      </c>
      <c r="K39" s="109"/>
      <c r="L39" s="110"/>
      <c r="M39" s="32"/>
      <c r="N39" s="33"/>
      <c r="O39" s="51">
        <v>7</v>
      </c>
      <c r="P39" s="14">
        <f t="shared" si="1"/>
        <v>0</v>
      </c>
    </row>
    <row r="40" spans="2:16" s="15" customFormat="1" ht="12" x14ac:dyDescent="0.2">
      <c r="B40" s="88" t="s">
        <v>42</v>
      </c>
      <c r="C40" s="89"/>
      <c r="D40" s="50">
        <f>SUM(N10:N15)</f>
        <v>0</v>
      </c>
      <c r="E40" s="50">
        <f>IF(D40&gt;10,10,IF(D40&gt;=8,8,IF(D40&gt;=5,6,IF(D40&gt;=2,4,IF(D40&lt;2,2)))))</f>
        <v>2</v>
      </c>
      <c r="F40" s="93"/>
      <c r="G40" s="94"/>
      <c r="H40" s="94"/>
      <c r="I40" s="95"/>
      <c r="J40" s="105" t="s">
        <v>200</v>
      </c>
      <c r="K40" s="106"/>
      <c r="L40" s="107"/>
      <c r="M40" s="52"/>
      <c r="N40" s="52"/>
      <c r="O40" s="51"/>
      <c r="P40" s="14">
        <f t="shared" si="1"/>
        <v>0</v>
      </c>
    </row>
    <row r="41" spans="2:16" s="15" customFormat="1" ht="12" x14ac:dyDescent="0.2">
      <c r="B41" s="88" t="s">
        <v>43</v>
      </c>
      <c r="C41" s="89"/>
      <c r="D41" s="53" t="e">
        <f>P41/M41</f>
        <v>#DIV/0!</v>
      </c>
      <c r="E41" s="54" t="e">
        <f>IF(D41&lt;3.5,10,IF(D41&lt;=4.3,8,IF(D41&lt;=5.6,6,IF(D41&lt;=6.5,4,IF(D41&gt;6.5,2)))))</f>
        <v>#DIV/0!</v>
      </c>
      <c r="F41" s="93"/>
      <c r="G41" s="94"/>
      <c r="H41" s="94"/>
      <c r="I41" s="95"/>
      <c r="J41" s="194"/>
      <c r="K41" s="195"/>
      <c r="L41" s="60" t="s">
        <v>27</v>
      </c>
      <c r="M41" s="55">
        <f>SUM(M10:M40)</f>
        <v>0</v>
      </c>
      <c r="N41" s="55">
        <f>SUM(N10:N40)</f>
        <v>0</v>
      </c>
      <c r="O41" s="30"/>
      <c r="P41" s="14">
        <f>SUM(P10:P40)</f>
        <v>0</v>
      </c>
    </row>
    <row r="42" spans="2:16" s="15" customFormat="1" ht="15" customHeight="1" x14ac:dyDescent="0.2">
      <c r="B42" s="149" t="s">
        <v>220</v>
      </c>
      <c r="C42" s="150"/>
      <c r="D42" s="142" t="e">
        <f>E39+E40+E41</f>
        <v>#DIV/0!</v>
      </c>
      <c r="E42" s="143"/>
      <c r="F42" s="134" t="e">
        <f>IF(D42=2,"10",IF(D42=4,"24",IF(D42=6,"32",IF(D42=8,"38",IF(D42=10,"38",IF(D42=12,"45",IF(D42=14,"50",IF(D42=16,"56",IF(D42=18,"64",IF(D42=20,"70",IF(D42=22,"76",IF(D42=24,"82",IF(D42=26,"88",IF(D42=28,"94",IF(D42=30,"100")))))))))))))))</f>
        <v>#DIV/0!</v>
      </c>
      <c r="G42" s="136" t="s">
        <v>227</v>
      </c>
      <c r="H42" s="137"/>
      <c r="I42" s="138"/>
      <c r="J42" s="119" t="s">
        <v>231</v>
      </c>
      <c r="K42" s="120"/>
      <c r="L42" s="120"/>
      <c r="M42" s="120"/>
      <c r="N42" s="121"/>
    </row>
    <row r="43" spans="2:16" s="15" customFormat="1" ht="12" x14ac:dyDescent="0.2">
      <c r="B43" s="88" t="s">
        <v>45</v>
      </c>
      <c r="C43" s="89"/>
      <c r="D43" s="197" t="e">
        <f>IF(D42&gt;24,"Optimal",IF(D42&gt;=19,"Suboptimal",IF(D42&gt;=13,"Marginal",IF(D42&lt;13,"Poor"))))</f>
        <v>#DIV/0!</v>
      </c>
      <c r="E43" s="198"/>
      <c r="F43" s="135"/>
      <c r="G43" s="139"/>
      <c r="H43" s="140"/>
      <c r="I43" s="141"/>
      <c r="J43" s="122"/>
      <c r="K43" s="123"/>
      <c r="L43" s="123"/>
      <c r="M43" s="123"/>
      <c r="N43" s="124"/>
      <c r="O43" s="13"/>
      <c r="P43" s="14"/>
    </row>
    <row r="44" spans="2:16" s="15" customFormat="1" ht="12" x14ac:dyDescent="0.2">
      <c r="B44" s="153" t="s">
        <v>228</v>
      </c>
      <c r="C44" s="154"/>
      <c r="D44" s="154"/>
      <c r="E44" s="154"/>
      <c r="F44" s="154"/>
      <c r="G44" s="154"/>
      <c r="H44" s="154"/>
      <c r="I44" s="155"/>
      <c r="J44" s="80"/>
      <c r="K44" s="81"/>
      <c r="L44" s="81"/>
      <c r="M44" s="81"/>
      <c r="N44" s="82"/>
      <c r="O44" s="13"/>
      <c r="P44" s="14"/>
    </row>
    <row r="45" spans="2:16" s="15" customFormat="1" ht="12" x14ac:dyDescent="0.2">
      <c r="B45" s="103"/>
      <c r="C45" s="104"/>
      <c r="D45" s="48" t="s">
        <v>198</v>
      </c>
      <c r="E45" s="48" t="s">
        <v>187</v>
      </c>
      <c r="F45" s="103" t="s">
        <v>47</v>
      </c>
      <c r="G45" s="104"/>
      <c r="H45" s="48" t="s">
        <v>198</v>
      </c>
      <c r="I45" s="48" t="s">
        <v>187</v>
      </c>
      <c r="J45" s="83"/>
      <c r="K45" s="84"/>
      <c r="L45" s="84"/>
      <c r="M45" s="84"/>
      <c r="N45" s="85"/>
      <c r="O45" s="13"/>
      <c r="P45" s="14"/>
    </row>
    <row r="46" spans="2:16" s="15" customFormat="1" ht="12" x14ac:dyDescent="0.2">
      <c r="B46" s="99"/>
      <c r="C46" s="100"/>
      <c r="D46" s="57"/>
      <c r="E46" s="57"/>
      <c r="F46" s="101"/>
      <c r="G46" s="102"/>
      <c r="H46" s="58"/>
      <c r="I46" s="59"/>
      <c r="J46" s="83"/>
      <c r="K46" s="84"/>
      <c r="L46" s="84"/>
      <c r="M46" s="84"/>
      <c r="N46" s="85"/>
      <c r="O46" s="13"/>
      <c r="P46" s="14"/>
    </row>
    <row r="47" spans="2:16" s="15" customFormat="1" ht="12" x14ac:dyDescent="0.2">
      <c r="B47" s="99"/>
      <c r="C47" s="100"/>
      <c r="D47" s="57"/>
      <c r="E47" s="57"/>
      <c r="F47" s="101"/>
      <c r="G47" s="102"/>
      <c r="H47" s="58"/>
      <c r="I47" s="59"/>
      <c r="J47" s="83"/>
      <c r="K47" s="84"/>
      <c r="L47" s="84"/>
      <c r="M47" s="84"/>
      <c r="N47" s="85"/>
      <c r="O47" s="13"/>
      <c r="P47" s="14"/>
    </row>
    <row r="48" spans="2:16" s="15" customFormat="1" ht="12" x14ac:dyDescent="0.2">
      <c r="B48" s="101"/>
      <c r="C48" s="102"/>
      <c r="D48" s="57"/>
      <c r="E48" s="57"/>
      <c r="F48" s="101"/>
      <c r="G48" s="102"/>
      <c r="H48" s="58"/>
      <c r="I48" s="59"/>
      <c r="J48" s="83"/>
      <c r="K48" s="84"/>
      <c r="L48" s="84"/>
      <c r="M48" s="84"/>
      <c r="N48" s="85"/>
      <c r="O48" s="13"/>
      <c r="P48" s="14"/>
    </row>
    <row r="49" spans="2:16" s="15" customFormat="1" ht="12" x14ac:dyDescent="0.2">
      <c r="B49" s="99"/>
      <c r="C49" s="100"/>
      <c r="D49" s="57"/>
      <c r="E49" s="57"/>
      <c r="F49" s="101"/>
      <c r="G49" s="102"/>
      <c r="H49" s="58"/>
      <c r="I49" s="59"/>
      <c r="J49" s="83"/>
      <c r="K49" s="84"/>
      <c r="L49" s="84"/>
      <c r="M49" s="84"/>
      <c r="N49" s="85"/>
      <c r="O49" s="13"/>
      <c r="P49" s="14"/>
    </row>
    <row r="50" spans="2:16" s="15" customFormat="1" ht="12" x14ac:dyDescent="0.2">
      <c r="B50" s="99"/>
      <c r="C50" s="100"/>
      <c r="D50" s="57"/>
      <c r="E50" s="57"/>
      <c r="F50" s="101"/>
      <c r="G50" s="102"/>
      <c r="H50" s="58"/>
      <c r="I50" s="59"/>
      <c r="J50" s="83"/>
      <c r="K50" s="84"/>
      <c r="L50" s="84"/>
      <c r="M50" s="84"/>
      <c r="N50" s="85"/>
      <c r="O50" s="13"/>
      <c r="P50" s="14"/>
    </row>
    <row r="51" spans="2:16" s="15" customFormat="1" ht="12" x14ac:dyDescent="0.2">
      <c r="B51" s="61"/>
      <c r="C51" s="62"/>
      <c r="D51" s="57"/>
      <c r="E51" s="57"/>
      <c r="F51" s="78"/>
      <c r="G51" s="79"/>
      <c r="H51" s="63"/>
      <c r="I51" s="59"/>
      <c r="J51" s="83"/>
      <c r="K51" s="84"/>
      <c r="L51" s="84"/>
      <c r="M51" s="84"/>
      <c r="N51" s="85"/>
      <c r="O51" s="13"/>
      <c r="P51" s="14"/>
    </row>
    <row r="52" spans="2:16" s="15" customFormat="1" ht="12" x14ac:dyDescent="0.2">
      <c r="B52" s="111" t="s">
        <v>230</v>
      </c>
      <c r="C52" s="112"/>
      <c r="D52" s="112"/>
      <c r="E52" s="112"/>
      <c r="F52" s="112"/>
      <c r="G52" s="112"/>
      <c r="H52" s="112"/>
      <c r="I52" s="113"/>
      <c r="J52" s="83"/>
      <c r="K52" s="84"/>
      <c r="L52" s="84"/>
      <c r="M52" s="84"/>
      <c r="N52" s="85"/>
      <c r="O52" s="13"/>
      <c r="P52" s="14"/>
    </row>
    <row r="53" spans="2:16" s="15" customFormat="1" ht="12" x14ac:dyDescent="0.2">
      <c r="B53" s="72"/>
      <c r="C53" s="73"/>
      <c r="D53" s="73"/>
      <c r="E53" s="73"/>
      <c r="F53" s="73"/>
      <c r="G53" s="73"/>
      <c r="H53" s="73"/>
      <c r="I53" s="74"/>
      <c r="J53" s="83"/>
      <c r="K53" s="84"/>
      <c r="L53" s="84"/>
      <c r="M53" s="84"/>
      <c r="N53" s="85"/>
      <c r="O53" s="13"/>
      <c r="P53" s="14"/>
    </row>
    <row r="54" spans="2:16" s="15" customFormat="1" ht="12" x14ac:dyDescent="0.2">
      <c r="B54" s="75"/>
      <c r="C54" s="76"/>
      <c r="D54" s="76"/>
      <c r="E54" s="76"/>
      <c r="F54" s="76"/>
      <c r="G54" s="76"/>
      <c r="H54" s="76"/>
      <c r="I54" s="77"/>
      <c r="J54" s="83"/>
      <c r="K54" s="84"/>
      <c r="L54" s="84"/>
      <c r="M54" s="84"/>
      <c r="N54" s="85"/>
      <c r="O54" s="13"/>
      <c r="P54" s="14"/>
    </row>
    <row r="55" spans="2:16" s="71" customFormat="1" ht="12.75" customHeight="1" x14ac:dyDescent="0.2">
      <c r="B55" s="196" t="s">
        <v>262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69"/>
      <c r="P55" s="70"/>
    </row>
  </sheetData>
  <dataConsolidate/>
  <mergeCells count="138">
    <mergeCell ref="J11:L11"/>
    <mergeCell ref="L4:N4"/>
    <mergeCell ref="B6:C6"/>
    <mergeCell ref="D6:N6"/>
    <mergeCell ref="J41:K41"/>
    <mergeCell ref="B55:N55"/>
    <mergeCell ref="D43:E43"/>
    <mergeCell ref="D31:E31"/>
    <mergeCell ref="F31:I33"/>
    <mergeCell ref="B44:I44"/>
    <mergeCell ref="F38:I38"/>
    <mergeCell ref="B17:E17"/>
    <mergeCell ref="F17:G17"/>
    <mergeCell ref="J32:L32"/>
    <mergeCell ref="J31:L31"/>
    <mergeCell ref="J18:L18"/>
    <mergeCell ref="J28:L28"/>
    <mergeCell ref="F20:G20"/>
    <mergeCell ref="J30:L30"/>
    <mergeCell ref="J29:L29"/>
    <mergeCell ref="F29:G29"/>
    <mergeCell ref="H30:I30"/>
    <mergeCell ref="F30:G30"/>
    <mergeCell ref="J33:L33"/>
    <mergeCell ref="J9:L9"/>
    <mergeCell ref="D26:E26"/>
    <mergeCell ref="C2:H2"/>
    <mergeCell ref="L5:N5"/>
    <mergeCell ref="B13:C13"/>
    <mergeCell ref="M7:N7"/>
    <mergeCell ref="B12:C12"/>
    <mergeCell ref="F11:G11"/>
    <mergeCell ref="J2:N2"/>
    <mergeCell ref="J10:L10"/>
    <mergeCell ref="F10:G10"/>
    <mergeCell ref="F8:I8"/>
    <mergeCell ref="F9:G9"/>
    <mergeCell ref="B11:C11"/>
    <mergeCell ref="B3:C3"/>
    <mergeCell ref="B9:C9"/>
    <mergeCell ref="B10:C10"/>
    <mergeCell ref="B4:C5"/>
    <mergeCell ref="D3:J3"/>
    <mergeCell ref="F13:G13"/>
    <mergeCell ref="J8:N8"/>
    <mergeCell ref="D7:G7"/>
    <mergeCell ref="J13:L13"/>
    <mergeCell ref="D4:J5"/>
    <mergeCell ref="L3:N3"/>
    <mergeCell ref="D27:E27"/>
    <mergeCell ref="B32:C32"/>
    <mergeCell ref="B28:C28"/>
    <mergeCell ref="B29:C29"/>
    <mergeCell ref="D29:E29"/>
    <mergeCell ref="D28:E28"/>
    <mergeCell ref="D30:E30"/>
    <mergeCell ref="J12:L12"/>
    <mergeCell ref="B7:C7"/>
    <mergeCell ref="F12:G12"/>
    <mergeCell ref="B26:C26"/>
    <mergeCell ref="F26:G26"/>
    <mergeCell ref="F25:G25"/>
    <mergeCell ref="F15:G15"/>
    <mergeCell ref="B25:C25"/>
    <mergeCell ref="B15:C15"/>
    <mergeCell ref="B16:C16"/>
    <mergeCell ref="B18:E20"/>
    <mergeCell ref="B14:C14"/>
    <mergeCell ref="J26:L26"/>
    <mergeCell ref="J22:L22"/>
    <mergeCell ref="J21:L21"/>
    <mergeCell ref="F14:G14"/>
    <mergeCell ref="F16:G16"/>
    <mergeCell ref="B21:I21"/>
    <mergeCell ref="H20:I20"/>
    <mergeCell ref="J20:L20"/>
    <mergeCell ref="J23:L23"/>
    <mergeCell ref="J14:L14"/>
    <mergeCell ref="J15:L15"/>
    <mergeCell ref="F23:I23"/>
    <mergeCell ref="F24:G24"/>
    <mergeCell ref="I24:I25"/>
    <mergeCell ref="E23:E24"/>
    <mergeCell ref="J24:L24"/>
    <mergeCell ref="J25:L25"/>
    <mergeCell ref="J17:L17"/>
    <mergeCell ref="D25:E25"/>
    <mergeCell ref="E22:F22"/>
    <mergeCell ref="J16:L16"/>
    <mergeCell ref="J19:L19"/>
    <mergeCell ref="B34:E34"/>
    <mergeCell ref="B31:C31"/>
    <mergeCell ref="B27:C27"/>
    <mergeCell ref="B30:C30"/>
    <mergeCell ref="J39:L39"/>
    <mergeCell ref="J42:N43"/>
    <mergeCell ref="F35:I37"/>
    <mergeCell ref="F39:I41"/>
    <mergeCell ref="F42:F43"/>
    <mergeCell ref="G42:I43"/>
    <mergeCell ref="D42:E42"/>
    <mergeCell ref="B41:C41"/>
    <mergeCell ref="D32:E32"/>
    <mergeCell ref="B33:C33"/>
    <mergeCell ref="D33:E33"/>
    <mergeCell ref="F34:I34"/>
    <mergeCell ref="B42:C42"/>
    <mergeCell ref="J34:L34"/>
    <mergeCell ref="J37:L37"/>
    <mergeCell ref="J38:L38"/>
    <mergeCell ref="H29:I29"/>
    <mergeCell ref="F28:G28"/>
    <mergeCell ref="J27:L27"/>
    <mergeCell ref="F27:G27"/>
    <mergeCell ref="B53:I54"/>
    <mergeCell ref="F51:G51"/>
    <mergeCell ref="J44:N54"/>
    <mergeCell ref="B38:C38"/>
    <mergeCell ref="B40:C40"/>
    <mergeCell ref="B35:E37"/>
    <mergeCell ref="B39:C39"/>
    <mergeCell ref="B46:C46"/>
    <mergeCell ref="B47:C47"/>
    <mergeCell ref="B48:C48"/>
    <mergeCell ref="B49:C49"/>
    <mergeCell ref="B50:C50"/>
    <mergeCell ref="F46:G46"/>
    <mergeCell ref="F47:G47"/>
    <mergeCell ref="F48:G48"/>
    <mergeCell ref="F49:G49"/>
    <mergeCell ref="F50:G50"/>
    <mergeCell ref="B45:C45"/>
    <mergeCell ref="B43:C43"/>
    <mergeCell ref="F45:G45"/>
    <mergeCell ref="J40:L40"/>
    <mergeCell ref="J36:L36"/>
    <mergeCell ref="J35:L35"/>
    <mergeCell ref="B52:I52"/>
  </mergeCells>
  <dataValidations count="10">
    <dataValidation type="whole" allowBlank="1" showInputMessage="1" showErrorMessage="1" sqref="N11:N12" xr:uid="{00000000-0002-0000-0000-000000000000}">
      <formula1>1</formula1>
      <formula2>8</formula2>
    </dataValidation>
    <dataValidation type="whole" allowBlank="1" showInputMessage="1" showErrorMessage="1" sqref="N16 N32:N33" xr:uid="{00000000-0002-0000-0000-000001000000}">
      <formula1>1</formula1>
      <formula2>4</formula2>
    </dataValidation>
    <dataValidation type="whole" allowBlank="1" showInputMessage="1" showErrorMessage="1" sqref="N13 N17:N18" xr:uid="{00000000-0002-0000-0000-000002000000}">
      <formula1>1</formula1>
      <formula2>3</formula2>
    </dataValidation>
    <dataValidation type="whole" allowBlank="1" showInputMessage="1" showErrorMessage="1" sqref="N10 N27 N20" xr:uid="{00000000-0002-0000-0000-000003000000}">
      <formula1>1</formula1>
      <formula2>6</formula2>
    </dataValidation>
    <dataValidation type="whole" allowBlank="1" showInputMessage="1" showErrorMessage="1" sqref="N34" xr:uid="{00000000-0002-0000-0000-000004000000}">
      <formula1>1</formula1>
      <formula2>2</formula2>
    </dataValidation>
    <dataValidation type="whole" operator="equal" allowBlank="1" showInputMessage="1" showErrorMessage="1" sqref="N14:N15 N39 N19 N28:N31 N35:N37 N21:N26" xr:uid="{00000000-0002-0000-0000-000005000000}">
      <formula1>1</formula1>
    </dataValidation>
    <dataValidation type="list" allowBlank="1" showInputMessage="1" showErrorMessage="1" sqref="L5:N5" xr:uid="{00000000-0002-0000-0000-000006000000}">
      <formula1>Counties</formula1>
    </dataValidation>
    <dataValidation type="list" allowBlank="1" showInputMessage="1" showErrorMessage="1" sqref="E12:E13" xr:uid="{00000000-0002-0000-0000-000007000000}">
      <formula1>Other</formula1>
    </dataValidation>
    <dataValidation type="whole" allowBlank="1" showInputMessage="1" showErrorMessage="1" sqref="H24:H25" xr:uid="{00000000-0002-0000-0000-000009000000}">
      <formula1>1</formula1>
      <formula2>20</formula2>
    </dataValidation>
    <dataValidation type="whole" allowBlank="1" showInputMessage="1" showErrorMessage="1" sqref="H27:I28" xr:uid="{00000000-0002-0000-0000-00000A000000}">
      <formula1>1</formula1>
      <formula2>10</formula2>
    </dataValidation>
  </dataValidations>
  <hyperlinks>
    <hyperlink ref="J8:N8" r:id="rId1" display=" Benthic macroinvertebrates" xr:uid="{00000000-0004-0000-0000-000000000000}"/>
    <hyperlink ref="H18" r:id="rId2" xr:uid="{00000000-0004-0000-0000-000001000000}"/>
    <hyperlink ref="B55" r:id="rId3" display="http://www.dep.wv.gov/sos " xr:uid="{1CF7725B-2430-418E-8CCC-B5EB9528ED16}"/>
    <hyperlink ref="K3" r:id="rId4" xr:uid="{00000000-0004-0000-0000-000003000000}"/>
    <hyperlink ref="B55:N55" r:id="rId5" display="https://go.wv.gov/sos" xr:uid="{C3DD5ADF-5C3F-4E7D-8C56-300112265853}"/>
  </hyperlinks>
  <pageMargins left="0.7" right="0.7" top="0.75" bottom="0.75" header="0.3" footer="0.3"/>
  <pageSetup scale="78" orientation="landscape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B000000}">
          <x14:formula1>
            <xm:f>'Data Validation'!$M$5:$M$7</xm:f>
          </x14:formula1>
          <xm:sqref>E16</xm:sqref>
        </x14:dataValidation>
        <x14:dataValidation type="list" allowBlank="1" showInputMessage="1" showErrorMessage="1" xr:uid="{00000000-0002-0000-0000-00000C000000}">
          <x14:formula1>
            <xm:f>'Data Validation'!$A$8:$A$37</xm:f>
          </x14:formula1>
          <xm:sqref>J2:N2</xm:sqref>
        </x14:dataValidation>
        <x14:dataValidation type="list" allowBlank="1" showInputMessage="1" showErrorMessage="1" xr:uid="{00000000-0002-0000-0000-00000D000000}">
          <x14:formula1>
            <xm:f>'Data Validation'!$A$1:$A$6</xm:f>
          </x14:formula1>
          <xm:sqref>D25:E25</xm:sqref>
        </x14:dataValidation>
        <x14:dataValidation type="list" allowBlank="1" showInputMessage="1" showErrorMessage="1" xr:uid="{00000000-0002-0000-0000-00000E000000}">
          <x14:formula1>
            <xm:f>'Data Validation'!$B$1:$B$7</xm:f>
          </x14:formula1>
          <xm:sqref>D26:E26</xm:sqref>
        </x14:dataValidation>
        <x14:dataValidation type="list" allowBlank="1" showInputMessage="1" showErrorMessage="1" xr:uid="{00000000-0002-0000-0000-00000F000000}">
          <x14:formula1>
            <xm:f>'Data Validation'!$C$1:$C$7</xm:f>
          </x14:formula1>
          <xm:sqref>D27:E27</xm:sqref>
        </x14:dataValidation>
        <x14:dataValidation type="list" allowBlank="1" showInputMessage="1" showErrorMessage="1" xr:uid="{00000000-0002-0000-0000-000010000000}">
          <x14:formula1>
            <xm:f>'Data Validation'!$G$1:$G$8</xm:f>
          </x14:formula1>
          <xm:sqref>D28:E28</xm:sqref>
        </x14:dataValidation>
        <x14:dataValidation type="list" allowBlank="1" showInputMessage="1" showErrorMessage="1" xr:uid="{00000000-0002-0000-0000-000011000000}">
          <x14:formula1>
            <xm:f>'Data Validation'!$D$1:$D$6</xm:f>
          </x14:formula1>
          <xm:sqref>D29:E29</xm:sqref>
        </x14:dataValidation>
        <x14:dataValidation type="list" allowBlank="1" showInputMessage="1" showErrorMessage="1" xr:uid="{00000000-0002-0000-0000-000012000000}">
          <x14:formula1>
            <xm:f>'Data Validation'!$E$1:$E$5</xm:f>
          </x14:formula1>
          <xm:sqref>D30:E30</xm:sqref>
        </x14:dataValidation>
        <x14:dataValidation type="list" allowBlank="1" showInputMessage="1" showErrorMessage="1" xr:uid="{00000000-0002-0000-0000-000013000000}">
          <x14:formula1>
            <xm:f>'Data Validation'!$F$1:$F$5</xm:f>
          </x14:formula1>
          <xm:sqref>D31:E31</xm:sqref>
        </x14:dataValidation>
        <x14:dataValidation type="list" allowBlank="1" showInputMessage="1" showErrorMessage="1" xr:uid="{00000000-0002-0000-0000-000014000000}">
          <x14:formula1>
            <xm:f>'Data Validation'!$H$1:$H$5</xm:f>
          </x14:formula1>
          <xm:sqref>D32:E32</xm:sqref>
        </x14:dataValidation>
        <x14:dataValidation type="list" allowBlank="1" showInputMessage="1" showErrorMessage="1" xr:uid="{00000000-0002-0000-0000-000015000000}">
          <x14:formula1>
            <xm:f>'Data Validation'!$I$1:$I$5</xm:f>
          </x14:formula1>
          <xm:sqref>D33:E33</xm:sqref>
        </x14:dataValidation>
        <x14:dataValidation type="list" allowBlank="1" showInputMessage="1" showErrorMessage="1" xr:uid="{00000000-0002-0000-0000-000016000000}">
          <x14:formula1>
            <xm:f>'Data Validation'!$K$1:$K$5</xm:f>
          </x14:formula1>
          <xm:sqref>I22</xm:sqref>
        </x14:dataValidation>
        <x14:dataValidation type="list" allowBlank="1" showInputMessage="1" showErrorMessage="1" xr:uid="{00000000-0002-0000-0000-000017000000}">
          <x14:formula1>
            <xm:f>'Data Validation'!$N$1:$N$3</xm:f>
          </x14:formula1>
          <xm:sqref>E14</xm:sqref>
        </x14:dataValidation>
        <x14:dataValidation type="list" allowBlank="1" showInputMessage="1" showErrorMessage="1" xr:uid="{00000000-0002-0000-0000-000018000000}">
          <x14:formula1>
            <xm:f>'Data Validation'!$N$4:$N$6</xm:f>
          </x14:formula1>
          <xm:sqref>E16</xm:sqref>
        </x14:dataValidation>
        <x14:dataValidation type="list" allowBlank="1" showInputMessage="1" showErrorMessage="1" xr:uid="{00000000-0002-0000-0000-000019000000}">
          <x14:formula1>
            <xm:f>'Data Validation'!$L$1:$L$4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3"/>
  <sheetViews>
    <sheetView workbookViewId="0">
      <selection activeCell="F25" sqref="F25"/>
    </sheetView>
  </sheetViews>
  <sheetFormatPr defaultRowHeight="13.5" x14ac:dyDescent="0.25"/>
  <cols>
    <col min="1" max="1" width="15.85546875" style="5" bestFit="1" customWidth="1"/>
    <col min="2" max="2" width="8.5703125" style="5" bestFit="1" customWidth="1"/>
    <col min="3" max="3" width="8.28515625" style="5" bestFit="1" customWidth="1"/>
    <col min="4" max="4" width="8.5703125" style="5" bestFit="1" customWidth="1"/>
    <col min="5" max="5" width="19.28515625" style="5" bestFit="1" customWidth="1"/>
    <col min="6" max="6" width="9.5703125" style="5" bestFit="1" customWidth="1"/>
    <col min="7" max="7" width="11.140625" style="5" bestFit="1" customWidth="1"/>
    <col min="8" max="9" width="6.5703125" style="5" bestFit="1" customWidth="1"/>
    <col min="10" max="10" width="7.5703125" style="5" bestFit="1" customWidth="1"/>
    <col min="11" max="11" width="8.28515625" style="5" bestFit="1" customWidth="1"/>
    <col min="12" max="12" width="4" style="5" bestFit="1" customWidth="1"/>
    <col min="13" max="13" width="6.7109375" style="5" bestFit="1" customWidth="1"/>
    <col min="14" max="14" width="8.28515625" style="5" bestFit="1" customWidth="1"/>
    <col min="15" max="15" width="9.7109375" style="5" bestFit="1" customWidth="1"/>
    <col min="16" max="16384" width="9.140625" style="1"/>
  </cols>
  <sheetData>
    <row r="1" spans="1:16" s="2" customFormat="1" x14ac:dyDescent="0.25">
      <c r="A1" s="6" t="s">
        <v>29</v>
      </c>
      <c r="B1" s="6" t="s">
        <v>30</v>
      </c>
      <c r="C1" s="6" t="s">
        <v>31</v>
      </c>
      <c r="D1" s="6" t="s">
        <v>32</v>
      </c>
      <c r="E1" s="6" t="s">
        <v>33</v>
      </c>
      <c r="F1" s="6" t="s">
        <v>67</v>
      </c>
      <c r="G1" s="6" t="s">
        <v>71</v>
      </c>
      <c r="H1" s="6" t="s">
        <v>72</v>
      </c>
      <c r="I1" s="6" t="s">
        <v>74</v>
      </c>
      <c r="J1" s="6" t="s">
        <v>45</v>
      </c>
      <c r="K1" s="6" t="s">
        <v>84</v>
      </c>
      <c r="L1" s="6" t="s">
        <v>181</v>
      </c>
      <c r="M1" s="6" t="s">
        <v>46</v>
      </c>
      <c r="N1" s="6" t="s">
        <v>14</v>
      </c>
      <c r="O1" s="6" t="s">
        <v>187</v>
      </c>
      <c r="P1" s="2" t="s">
        <v>198</v>
      </c>
    </row>
    <row r="2" spans="1:16" x14ac:dyDescent="0.25">
      <c r="A2" s="5" t="s">
        <v>49</v>
      </c>
      <c r="B2" s="5" t="s">
        <v>52</v>
      </c>
      <c r="C2" s="5" t="s">
        <v>52</v>
      </c>
      <c r="D2" s="5" t="s">
        <v>61</v>
      </c>
      <c r="E2" s="5" t="s">
        <v>52</v>
      </c>
      <c r="F2" s="5" t="s">
        <v>68</v>
      </c>
      <c r="G2" s="5" t="s">
        <v>52</v>
      </c>
      <c r="H2" s="5" t="s">
        <v>52</v>
      </c>
      <c r="I2" s="5" t="s">
        <v>75</v>
      </c>
      <c r="J2" s="5" t="s">
        <v>79</v>
      </c>
      <c r="K2" s="5" t="s">
        <v>81</v>
      </c>
      <c r="L2" s="5" t="s">
        <v>174</v>
      </c>
      <c r="M2" s="5" t="s">
        <v>174</v>
      </c>
      <c r="N2" s="5" t="s">
        <v>184</v>
      </c>
      <c r="O2" s="5" t="s">
        <v>195</v>
      </c>
      <c r="P2" s="1" t="s">
        <v>52</v>
      </c>
    </row>
    <row r="3" spans="1:16" x14ac:dyDescent="0.25">
      <c r="A3" s="5" t="s">
        <v>51</v>
      </c>
      <c r="B3" s="5" t="s">
        <v>53</v>
      </c>
      <c r="C3" s="5" t="s">
        <v>173</v>
      </c>
      <c r="D3" s="5" t="s">
        <v>62</v>
      </c>
      <c r="E3" s="5" t="s">
        <v>64</v>
      </c>
      <c r="F3" s="5" t="s">
        <v>69</v>
      </c>
      <c r="G3" s="5" t="s">
        <v>53</v>
      </c>
      <c r="H3" s="5" t="s">
        <v>73</v>
      </c>
      <c r="I3" s="5" t="s">
        <v>76</v>
      </c>
      <c r="J3" s="5" t="s">
        <v>80</v>
      </c>
      <c r="K3" s="5" t="s">
        <v>82</v>
      </c>
      <c r="L3" s="5" t="s">
        <v>182</v>
      </c>
      <c r="M3" s="5" t="s">
        <v>182</v>
      </c>
      <c r="N3" s="5" t="s">
        <v>175</v>
      </c>
      <c r="O3" s="5" t="s">
        <v>197</v>
      </c>
      <c r="P3" s="1" t="s">
        <v>73</v>
      </c>
    </row>
    <row r="4" spans="1:16" x14ac:dyDescent="0.25">
      <c r="A4" s="5" t="s">
        <v>50</v>
      </c>
      <c r="B4" s="5" t="s">
        <v>54</v>
      </c>
      <c r="C4" s="5" t="s">
        <v>57</v>
      </c>
      <c r="D4" s="5" t="s">
        <v>53</v>
      </c>
      <c r="E4" s="5" t="s">
        <v>65</v>
      </c>
      <c r="F4" s="5" t="s">
        <v>70</v>
      </c>
      <c r="G4" s="5" t="s">
        <v>54</v>
      </c>
      <c r="H4" s="5" t="s">
        <v>65</v>
      </c>
      <c r="I4" s="5" t="s">
        <v>77</v>
      </c>
      <c r="J4" s="5" t="s">
        <v>77</v>
      </c>
      <c r="K4" s="5" t="s">
        <v>83</v>
      </c>
      <c r="L4" s="5" t="s">
        <v>183</v>
      </c>
      <c r="M4" s="5" t="s">
        <v>202</v>
      </c>
      <c r="N4" s="5" t="s">
        <v>8</v>
      </c>
      <c r="O4" s="5" t="s">
        <v>196</v>
      </c>
      <c r="P4" s="1" t="s">
        <v>65</v>
      </c>
    </row>
    <row r="5" spans="1:16" x14ac:dyDescent="0.25">
      <c r="A5" s="5" t="s">
        <v>199</v>
      </c>
      <c r="B5" s="5" t="s">
        <v>55</v>
      </c>
      <c r="C5" s="5" t="s">
        <v>58</v>
      </c>
      <c r="D5" s="5" t="s">
        <v>63</v>
      </c>
      <c r="E5" s="5" t="s">
        <v>66</v>
      </c>
      <c r="F5" s="5" t="s">
        <v>63</v>
      </c>
      <c r="G5" s="5" t="s">
        <v>55</v>
      </c>
      <c r="H5" s="5" t="s">
        <v>66</v>
      </c>
      <c r="I5" s="5" t="s">
        <v>78</v>
      </c>
      <c r="J5" s="5" t="s">
        <v>78</v>
      </c>
      <c r="K5" s="5" t="s">
        <v>176</v>
      </c>
      <c r="M5" s="5" t="s">
        <v>185</v>
      </c>
      <c r="N5" s="5" t="s">
        <v>114</v>
      </c>
      <c r="P5" s="1" t="s">
        <v>83</v>
      </c>
    </row>
    <row r="6" spans="1:16" x14ac:dyDescent="0.25">
      <c r="A6" s="5" t="s">
        <v>46</v>
      </c>
      <c r="B6" s="5" t="s">
        <v>56</v>
      </c>
      <c r="C6" s="5" t="s">
        <v>59</v>
      </c>
      <c r="D6" s="5" t="s">
        <v>46</v>
      </c>
      <c r="G6" s="5" t="s">
        <v>56</v>
      </c>
      <c r="M6" s="5" t="s">
        <v>114</v>
      </c>
      <c r="N6" s="5" t="s">
        <v>186</v>
      </c>
    </row>
    <row r="7" spans="1:16" ht="15" customHeight="1" x14ac:dyDescent="0.25">
      <c r="B7" s="5" t="s">
        <v>206</v>
      </c>
      <c r="C7" s="5" t="s">
        <v>60</v>
      </c>
      <c r="G7" s="3" t="s">
        <v>205</v>
      </c>
      <c r="H7" s="3"/>
      <c r="M7" s="5" t="s">
        <v>186</v>
      </c>
    </row>
    <row r="8" spans="1:16" ht="12.75" customHeight="1" x14ac:dyDescent="0.25">
      <c r="A8" s="6" t="s">
        <v>180</v>
      </c>
      <c r="B8" s="6" t="s">
        <v>178</v>
      </c>
      <c r="C8" s="217" t="s">
        <v>179</v>
      </c>
      <c r="D8" s="217"/>
      <c r="E8" s="6"/>
      <c r="G8" s="3" t="s">
        <v>63</v>
      </c>
      <c r="H8" s="3"/>
    </row>
    <row r="9" spans="1:16" x14ac:dyDescent="0.25">
      <c r="A9" s="5" t="s">
        <v>108</v>
      </c>
      <c r="B9" s="5" t="s">
        <v>149</v>
      </c>
      <c r="C9" s="5" t="s">
        <v>171</v>
      </c>
      <c r="D9" s="5" t="s">
        <v>172</v>
      </c>
      <c r="E9" s="10"/>
      <c r="F9" s="9"/>
    </row>
    <row r="10" spans="1:16" x14ac:dyDescent="0.25">
      <c r="A10" s="5" t="s">
        <v>93</v>
      </c>
      <c r="B10" s="5" t="s">
        <v>168</v>
      </c>
      <c r="C10" s="5">
        <v>8</v>
      </c>
      <c r="D10" s="5">
        <v>4</v>
      </c>
      <c r="E10" s="10"/>
      <c r="F10" s="9"/>
      <c r="G10" s="7"/>
    </row>
    <row r="11" spans="1:16" x14ac:dyDescent="0.25">
      <c r="A11" s="5" t="s">
        <v>95</v>
      </c>
      <c r="B11" s="5" t="s">
        <v>156</v>
      </c>
      <c r="C11" s="5">
        <v>6</v>
      </c>
      <c r="D11" s="5">
        <v>3</v>
      </c>
      <c r="E11" s="10"/>
      <c r="F11" s="9"/>
    </row>
    <row r="12" spans="1:16" x14ac:dyDescent="0.25">
      <c r="A12" s="5" t="s">
        <v>106</v>
      </c>
      <c r="B12" s="5" t="s">
        <v>138</v>
      </c>
      <c r="C12" s="5">
        <v>4</v>
      </c>
      <c r="D12" s="5">
        <v>2</v>
      </c>
      <c r="E12" s="10"/>
      <c r="F12" s="9"/>
      <c r="G12" s="7"/>
    </row>
    <row r="13" spans="1:16" x14ac:dyDescent="0.25">
      <c r="A13" s="5" t="s">
        <v>97</v>
      </c>
      <c r="B13" s="5" t="s">
        <v>119</v>
      </c>
      <c r="C13" s="5">
        <v>2</v>
      </c>
      <c r="D13" s="5">
        <v>1</v>
      </c>
      <c r="E13" s="10"/>
      <c r="F13" s="9"/>
      <c r="G13" s="7"/>
    </row>
    <row r="14" spans="1:16" x14ac:dyDescent="0.25">
      <c r="A14" s="5" t="s">
        <v>104</v>
      </c>
      <c r="B14" s="5" t="s">
        <v>151</v>
      </c>
      <c r="E14" s="10"/>
      <c r="F14" s="9"/>
    </row>
    <row r="15" spans="1:16" x14ac:dyDescent="0.25">
      <c r="A15" s="5" t="s">
        <v>105</v>
      </c>
      <c r="B15" s="5" t="s">
        <v>130</v>
      </c>
      <c r="E15" s="10"/>
      <c r="F15" s="9"/>
      <c r="G15" s="7"/>
    </row>
    <row r="16" spans="1:16" x14ac:dyDescent="0.25">
      <c r="A16" s="5" t="s">
        <v>48</v>
      </c>
      <c r="B16" s="5" t="s">
        <v>136</v>
      </c>
      <c r="E16" s="10"/>
      <c r="F16" s="9"/>
    </row>
    <row r="17" spans="1:7" x14ac:dyDescent="0.25">
      <c r="A17" s="5" t="s">
        <v>109</v>
      </c>
      <c r="B17" s="5" t="s">
        <v>144</v>
      </c>
      <c r="E17" s="10"/>
      <c r="F17" s="9"/>
      <c r="G17" s="7"/>
    </row>
    <row r="18" spans="1:7" x14ac:dyDescent="0.25">
      <c r="A18" s="5" t="s">
        <v>102</v>
      </c>
      <c r="B18" s="5" t="s">
        <v>145</v>
      </c>
      <c r="E18" s="10"/>
      <c r="F18" s="9"/>
    </row>
    <row r="19" spans="1:7" x14ac:dyDescent="0.25">
      <c r="A19" s="5" t="s">
        <v>111</v>
      </c>
      <c r="B19" s="5" t="s">
        <v>124</v>
      </c>
      <c r="E19" s="10"/>
      <c r="F19" s="9"/>
      <c r="G19" s="7"/>
    </row>
    <row r="20" spans="1:7" x14ac:dyDescent="0.25">
      <c r="A20" s="5" t="s">
        <v>103</v>
      </c>
      <c r="B20" s="5" t="s">
        <v>155</v>
      </c>
      <c r="E20" s="10"/>
      <c r="F20" s="9"/>
      <c r="G20" s="7"/>
    </row>
    <row r="21" spans="1:7" x14ac:dyDescent="0.25">
      <c r="A21" s="5" t="s">
        <v>90</v>
      </c>
      <c r="B21" s="5" t="s">
        <v>143</v>
      </c>
      <c r="E21" s="10"/>
      <c r="F21" s="9"/>
    </row>
    <row r="22" spans="1:7" x14ac:dyDescent="0.25">
      <c r="A22" s="5" t="s">
        <v>100</v>
      </c>
      <c r="B22" s="5" t="s">
        <v>164</v>
      </c>
      <c r="E22" s="10"/>
      <c r="F22" s="9"/>
      <c r="G22" s="7"/>
    </row>
    <row r="23" spans="1:7" x14ac:dyDescent="0.25">
      <c r="A23" s="5" t="s">
        <v>99</v>
      </c>
      <c r="B23" s="5" t="s">
        <v>117</v>
      </c>
      <c r="E23" s="10"/>
      <c r="F23" s="9"/>
    </row>
    <row r="24" spans="1:7" x14ac:dyDescent="0.25">
      <c r="A24" s="5" t="s">
        <v>94</v>
      </c>
      <c r="B24" s="5" t="s">
        <v>158</v>
      </c>
      <c r="E24" s="10"/>
      <c r="F24" s="9"/>
      <c r="G24" s="7"/>
    </row>
    <row r="25" spans="1:7" x14ac:dyDescent="0.25">
      <c r="A25" s="5" t="s">
        <v>85</v>
      </c>
      <c r="B25" s="5" t="s">
        <v>146</v>
      </c>
      <c r="E25" s="10"/>
      <c r="F25" s="9"/>
    </row>
    <row r="26" spans="1:7" x14ac:dyDescent="0.25">
      <c r="A26" s="5" t="s">
        <v>91</v>
      </c>
      <c r="B26" s="5" t="s">
        <v>133</v>
      </c>
      <c r="E26" s="10"/>
      <c r="F26" s="9"/>
      <c r="G26" s="7"/>
    </row>
    <row r="27" spans="1:7" x14ac:dyDescent="0.25">
      <c r="A27" s="5" t="s">
        <v>92</v>
      </c>
      <c r="B27" s="5" t="s">
        <v>170</v>
      </c>
      <c r="E27" s="10"/>
      <c r="F27" s="9"/>
    </row>
    <row r="28" spans="1:7" x14ac:dyDescent="0.25">
      <c r="A28" s="5" t="s">
        <v>86</v>
      </c>
      <c r="B28" s="5" t="s">
        <v>147</v>
      </c>
      <c r="E28" s="10"/>
      <c r="F28" s="9"/>
      <c r="G28" s="7"/>
    </row>
    <row r="29" spans="1:7" x14ac:dyDescent="0.25">
      <c r="A29" s="5" t="s">
        <v>107</v>
      </c>
      <c r="B29" s="5" t="s">
        <v>122</v>
      </c>
      <c r="E29" s="10"/>
      <c r="F29" s="9"/>
    </row>
    <row r="30" spans="1:7" x14ac:dyDescent="0.25">
      <c r="A30" s="5" t="s">
        <v>112</v>
      </c>
      <c r="B30" s="5" t="s">
        <v>154</v>
      </c>
      <c r="E30" s="10"/>
      <c r="F30" s="9"/>
      <c r="G30" s="7"/>
    </row>
    <row r="31" spans="1:7" x14ac:dyDescent="0.25">
      <c r="A31" s="5" t="s">
        <v>87</v>
      </c>
      <c r="B31" s="5" t="s">
        <v>165</v>
      </c>
      <c r="E31" s="10"/>
      <c r="F31" s="9"/>
    </row>
    <row r="32" spans="1:7" x14ac:dyDescent="0.25">
      <c r="A32" s="5" t="s">
        <v>110</v>
      </c>
      <c r="B32" s="5" t="s">
        <v>134</v>
      </c>
      <c r="E32" s="10"/>
      <c r="F32" s="9"/>
      <c r="G32" s="7"/>
    </row>
    <row r="33" spans="1:7" x14ac:dyDescent="0.25">
      <c r="A33" s="5" t="s">
        <v>101</v>
      </c>
      <c r="B33" s="5" t="s">
        <v>123</v>
      </c>
      <c r="E33" s="10"/>
      <c r="F33" s="9"/>
    </row>
    <row r="34" spans="1:7" x14ac:dyDescent="0.25">
      <c r="A34" s="5" t="s">
        <v>89</v>
      </c>
      <c r="B34" s="5" t="s">
        <v>150</v>
      </c>
      <c r="E34" s="10"/>
      <c r="F34" s="9"/>
      <c r="G34" s="7"/>
    </row>
    <row r="35" spans="1:7" x14ac:dyDescent="0.25">
      <c r="A35" s="5" t="s">
        <v>98</v>
      </c>
      <c r="B35" s="5" t="s">
        <v>169</v>
      </c>
      <c r="E35" s="11"/>
      <c r="F35" s="9"/>
    </row>
    <row r="36" spans="1:7" x14ac:dyDescent="0.25">
      <c r="A36" s="5" t="s">
        <v>96</v>
      </c>
      <c r="B36" s="5" t="s">
        <v>162</v>
      </c>
      <c r="E36" s="11"/>
      <c r="F36" s="9"/>
      <c r="G36" s="7"/>
    </row>
    <row r="37" spans="1:7" x14ac:dyDescent="0.25">
      <c r="A37" s="5" t="s">
        <v>88</v>
      </c>
      <c r="B37" s="5" t="s">
        <v>161</v>
      </c>
      <c r="F37" s="9"/>
    </row>
    <row r="38" spans="1:7" x14ac:dyDescent="0.25">
      <c r="B38" s="5" t="s">
        <v>167</v>
      </c>
      <c r="F38" s="4"/>
      <c r="G38" s="7"/>
    </row>
    <row r="39" spans="1:7" x14ac:dyDescent="0.25">
      <c r="B39" s="5" t="s">
        <v>129</v>
      </c>
      <c r="F39" s="4"/>
      <c r="G39" s="7"/>
    </row>
    <row r="40" spans="1:7" x14ac:dyDescent="0.25">
      <c r="B40" s="5" t="s">
        <v>160</v>
      </c>
      <c r="F40" s="4"/>
    </row>
    <row r="41" spans="1:7" x14ac:dyDescent="0.25">
      <c r="B41" s="5" t="s">
        <v>166</v>
      </c>
      <c r="F41" s="4"/>
      <c r="G41" s="7"/>
    </row>
    <row r="42" spans="1:7" x14ac:dyDescent="0.25">
      <c r="B42" s="5" t="s">
        <v>135</v>
      </c>
      <c r="F42" s="4"/>
    </row>
    <row r="43" spans="1:7" x14ac:dyDescent="0.25">
      <c r="B43" s="5" t="s">
        <v>120</v>
      </c>
      <c r="F43" s="4"/>
      <c r="G43" s="7"/>
    </row>
    <row r="44" spans="1:7" x14ac:dyDescent="0.25">
      <c r="B44" s="5" t="s">
        <v>118</v>
      </c>
      <c r="F44" s="4"/>
    </row>
    <row r="45" spans="1:7" x14ac:dyDescent="0.25">
      <c r="B45" s="5" t="s">
        <v>142</v>
      </c>
      <c r="F45" s="4"/>
      <c r="G45" s="7"/>
    </row>
    <row r="46" spans="1:7" x14ac:dyDescent="0.25">
      <c r="B46" s="5" t="s">
        <v>141</v>
      </c>
      <c r="F46" s="4"/>
    </row>
    <row r="47" spans="1:7" x14ac:dyDescent="0.25">
      <c r="B47" s="5" t="s">
        <v>131</v>
      </c>
      <c r="F47" s="4"/>
      <c r="G47" s="7"/>
    </row>
    <row r="48" spans="1:7" x14ac:dyDescent="0.25">
      <c r="B48" s="5" t="s">
        <v>148</v>
      </c>
      <c r="F48" s="4"/>
      <c r="G48" s="7"/>
    </row>
    <row r="49" spans="2:7" x14ac:dyDescent="0.25">
      <c r="B49" s="5" t="s">
        <v>157</v>
      </c>
      <c r="F49" s="4"/>
    </row>
    <row r="50" spans="2:7" x14ac:dyDescent="0.25">
      <c r="B50" s="5" t="s">
        <v>194</v>
      </c>
      <c r="F50" s="4"/>
    </row>
    <row r="51" spans="2:7" x14ac:dyDescent="0.25">
      <c r="B51" s="5" t="s">
        <v>125</v>
      </c>
      <c r="F51" s="4"/>
      <c r="G51" s="7"/>
    </row>
    <row r="52" spans="2:7" x14ac:dyDescent="0.25">
      <c r="B52" s="5" t="s">
        <v>132</v>
      </c>
      <c r="F52" s="4"/>
    </row>
    <row r="53" spans="2:7" x14ac:dyDescent="0.25">
      <c r="B53" s="5" t="s">
        <v>159</v>
      </c>
      <c r="F53" s="4"/>
      <c r="G53" s="7"/>
    </row>
    <row r="54" spans="2:7" x14ac:dyDescent="0.25">
      <c r="B54" s="5" t="s">
        <v>137</v>
      </c>
      <c r="F54" s="4"/>
    </row>
    <row r="55" spans="2:7" x14ac:dyDescent="0.25">
      <c r="B55" s="5" t="s">
        <v>152</v>
      </c>
      <c r="F55" s="4"/>
      <c r="G55" s="7"/>
    </row>
    <row r="56" spans="2:7" x14ac:dyDescent="0.25">
      <c r="B56" s="5" t="s">
        <v>140</v>
      </c>
      <c r="F56" s="4"/>
    </row>
    <row r="57" spans="2:7" x14ac:dyDescent="0.25">
      <c r="B57" s="5" t="s">
        <v>121</v>
      </c>
      <c r="F57" s="4"/>
      <c r="G57" s="7"/>
    </row>
    <row r="58" spans="2:7" x14ac:dyDescent="0.25">
      <c r="B58" s="5" t="s">
        <v>153</v>
      </c>
      <c r="F58" s="4"/>
    </row>
    <row r="59" spans="2:7" x14ac:dyDescent="0.25">
      <c r="B59" s="5" t="s">
        <v>139</v>
      </c>
      <c r="F59" s="4"/>
      <c r="G59" s="7"/>
    </row>
    <row r="60" spans="2:7" x14ac:dyDescent="0.25">
      <c r="B60" s="5" t="s">
        <v>126</v>
      </c>
      <c r="F60" s="4"/>
    </row>
    <row r="61" spans="2:7" x14ac:dyDescent="0.25">
      <c r="B61" s="5" t="s">
        <v>128</v>
      </c>
      <c r="F61" s="4"/>
      <c r="G61" s="7"/>
    </row>
    <row r="62" spans="2:7" x14ac:dyDescent="0.25">
      <c r="B62" s="5" t="s">
        <v>127</v>
      </c>
      <c r="F62" s="4"/>
      <c r="G62" s="7"/>
    </row>
    <row r="63" spans="2:7" x14ac:dyDescent="0.25">
      <c r="B63" s="5" t="s">
        <v>163</v>
      </c>
      <c r="F63" s="4"/>
    </row>
    <row r="64" spans="2:7" x14ac:dyDescent="0.25">
      <c r="F64" s="4"/>
      <c r="G64" s="7"/>
    </row>
    <row r="65" spans="1:7" x14ac:dyDescent="0.25">
      <c r="A65" s="218" t="s">
        <v>207</v>
      </c>
      <c r="B65" s="218"/>
      <c r="C65" s="218"/>
      <c r="D65" s="8" t="s">
        <v>208</v>
      </c>
      <c r="F65" s="4"/>
      <c r="G65" s="7"/>
    </row>
    <row r="66" spans="1:7" x14ac:dyDescent="0.25">
      <c r="F66" s="4"/>
    </row>
    <row r="67" spans="1:7" x14ac:dyDescent="0.25">
      <c r="F67" s="4"/>
      <c r="G67" s="7"/>
    </row>
    <row r="68" spans="1:7" x14ac:dyDescent="0.25">
      <c r="F68" s="4"/>
      <c r="G68" s="7"/>
    </row>
    <row r="69" spans="1:7" x14ac:dyDescent="0.25">
      <c r="F69" s="4"/>
    </row>
    <row r="70" spans="1:7" x14ac:dyDescent="0.25">
      <c r="F70" s="4"/>
      <c r="G70" s="7"/>
    </row>
    <row r="71" spans="1:7" x14ac:dyDescent="0.25">
      <c r="F71" s="4"/>
    </row>
    <row r="72" spans="1:7" x14ac:dyDescent="0.25">
      <c r="F72" s="4"/>
      <c r="G72" s="7"/>
    </row>
    <row r="73" spans="1:7" x14ac:dyDescent="0.25">
      <c r="F73" s="4"/>
    </row>
    <row r="74" spans="1:7" x14ac:dyDescent="0.25">
      <c r="F74" s="4"/>
      <c r="G74" s="7"/>
    </row>
    <row r="75" spans="1:7" x14ac:dyDescent="0.25">
      <c r="F75" s="4"/>
    </row>
    <row r="76" spans="1:7" x14ac:dyDescent="0.25">
      <c r="F76" s="4"/>
      <c r="G76" s="7"/>
    </row>
    <row r="77" spans="1:7" x14ac:dyDescent="0.25">
      <c r="F77" s="4"/>
    </row>
    <row r="78" spans="1:7" x14ac:dyDescent="0.25">
      <c r="F78" s="4"/>
      <c r="G78" s="7"/>
    </row>
    <row r="79" spans="1:7" x14ac:dyDescent="0.25">
      <c r="F79" s="4"/>
    </row>
    <row r="80" spans="1:7" x14ac:dyDescent="0.25">
      <c r="F80" s="4"/>
      <c r="G80" s="7"/>
    </row>
    <row r="81" spans="6:7" x14ac:dyDescent="0.25">
      <c r="F81" s="4"/>
    </row>
    <row r="82" spans="6:7" x14ac:dyDescent="0.25">
      <c r="F82" s="4"/>
      <c r="G82" s="7"/>
    </row>
    <row r="83" spans="6:7" x14ac:dyDescent="0.25">
      <c r="F83" s="4"/>
    </row>
    <row r="84" spans="6:7" x14ac:dyDescent="0.25">
      <c r="F84" s="4"/>
      <c r="G84" s="7"/>
    </row>
    <row r="85" spans="6:7" x14ac:dyDescent="0.25">
      <c r="F85" s="4"/>
    </row>
    <row r="86" spans="6:7" x14ac:dyDescent="0.25">
      <c r="F86" s="4"/>
      <c r="G86" s="7"/>
    </row>
    <row r="87" spans="6:7" x14ac:dyDescent="0.25">
      <c r="F87" s="4"/>
    </row>
    <row r="88" spans="6:7" x14ac:dyDescent="0.25">
      <c r="F88" s="4"/>
      <c r="G88" s="7"/>
    </row>
    <row r="89" spans="6:7" x14ac:dyDescent="0.25">
      <c r="F89" s="4"/>
    </row>
    <row r="90" spans="6:7" x14ac:dyDescent="0.25">
      <c r="F90" s="4"/>
      <c r="G90" s="7"/>
    </row>
    <row r="91" spans="6:7" x14ac:dyDescent="0.25">
      <c r="F91" s="4"/>
    </row>
    <row r="92" spans="6:7" x14ac:dyDescent="0.25">
      <c r="F92" s="4"/>
      <c r="G92" s="7"/>
    </row>
    <row r="93" spans="6:7" x14ac:dyDescent="0.25">
      <c r="F93" s="4"/>
    </row>
    <row r="94" spans="6:7" x14ac:dyDescent="0.25">
      <c r="F94" s="4"/>
      <c r="G94" s="7"/>
    </row>
    <row r="95" spans="6:7" x14ac:dyDescent="0.25">
      <c r="F95" s="4"/>
    </row>
    <row r="96" spans="6:7" x14ac:dyDescent="0.25">
      <c r="F96" s="4"/>
      <c r="G96" s="7"/>
    </row>
    <row r="97" spans="6:7" x14ac:dyDescent="0.25">
      <c r="F97" s="4"/>
    </row>
    <row r="98" spans="6:7" x14ac:dyDescent="0.25">
      <c r="F98" s="4"/>
      <c r="G98" s="7"/>
    </row>
    <row r="99" spans="6:7" x14ac:dyDescent="0.25">
      <c r="F99" s="4"/>
    </row>
    <row r="100" spans="6:7" x14ac:dyDescent="0.25">
      <c r="F100" s="4"/>
      <c r="G100" s="7"/>
    </row>
    <row r="101" spans="6:7" x14ac:dyDescent="0.25">
      <c r="F101" s="4"/>
    </row>
    <row r="102" spans="6:7" x14ac:dyDescent="0.25">
      <c r="F102" s="4"/>
      <c r="G102" s="7"/>
    </row>
    <row r="103" spans="6:7" x14ac:dyDescent="0.25">
      <c r="F103" s="4"/>
      <c r="G103" s="7"/>
    </row>
    <row r="104" spans="6:7" x14ac:dyDescent="0.25">
      <c r="F104" s="4"/>
      <c r="G104" s="7"/>
    </row>
    <row r="105" spans="6:7" x14ac:dyDescent="0.25">
      <c r="F105" s="4"/>
      <c r="G105" s="7"/>
    </row>
    <row r="106" spans="6:7" x14ac:dyDescent="0.25">
      <c r="F106" s="4"/>
    </row>
    <row r="107" spans="6:7" x14ac:dyDescent="0.25">
      <c r="F107" s="4"/>
      <c r="G107" s="7"/>
    </row>
    <row r="108" spans="6:7" x14ac:dyDescent="0.25">
      <c r="F108" s="4"/>
    </row>
    <row r="109" spans="6:7" x14ac:dyDescent="0.25">
      <c r="F109" s="4"/>
      <c r="G109" s="7"/>
    </row>
    <row r="110" spans="6:7" x14ac:dyDescent="0.25">
      <c r="F110" s="4"/>
    </row>
    <row r="111" spans="6:7" x14ac:dyDescent="0.25">
      <c r="F111" s="4"/>
      <c r="G111" s="7"/>
    </row>
    <row r="112" spans="6:7" x14ac:dyDescent="0.25">
      <c r="F112" s="4"/>
    </row>
    <row r="113" spans="6:7" x14ac:dyDescent="0.25">
      <c r="F113" s="4"/>
      <c r="G113" s="7"/>
    </row>
    <row r="114" spans="6:7" x14ac:dyDescent="0.25">
      <c r="F114" s="4"/>
    </row>
    <row r="115" spans="6:7" x14ac:dyDescent="0.25">
      <c r="F115" s="4"/>
      <c r="G115" s="7"/>
    </row>
    <row r="116" spans="6:7" x14ac:dyDescent="0.25">
      <c r="F116" s="4"/>
    </row>
    <row r="117" spans="6:7" x14ac:dyDescent="0.25">
      <c r="F117" s="4"/>
      <c r="G117" s="7"/>
    </row>
    <row r="118" spans="6:7" x14ac:dyDescent="0.25">
      <c r="F118" s="4"/>
    </row>
    <row r="119" spans="6:7" x14ac:dyDescent="0.25">
      <c r="F119" s="4"/>
      <c r="G119" s="7"/>
    </row>
    <row r="120" spans="6:7" x14ac:dyDescent="0.25">
      <c r="F120" s="4"/>
    </row>
    <row r="121" spans="6:7" x14ac:dyDescent="0.25">
      <c r="F121" s="4"/>
      <c r="G121" s="7"/>
    </row>
    <row r="122" spans="6:7" x14ac:dyDescent="0.25">
      <c r="F122" s="4"/>
    </row>
    <row r="123" spans="6:7" x14ac:dyDescent="0.25">
      <c r="F123" s="4"/>
      <c r="G123" s="7"/>
    </row>
    <row r="124" spans="6:7" x14ac:dyDescent="0.25">
      <c r="F124" s="4"/>
    </row>
    <row r="125" spans="6:7" x14ac:dyDescent="0.25">
      <c r="F125" s="4"/>
      <c r="G125" s="7"/>
    </row>
    <row r="126" spans="6:7" x14ac:dyDescent="0.25">
      <c r="F126" s="4"/>
      <c r="G126" s="7"/>
    </row>
    <row r="127" spans="6:7" x14ac:dyDescent="0.25">
      <c r="F127" s="4"/>
    </row>
    <row r="128" spans="6:7" x14ac:dyDescent="0.25">
      <c r="F128" s="4"/>
      <c r="G128" s="7"/>
    </row>
    <row r="129" spans="6:7" x14ac:dyDescent="0.25">
      <c r="F129" s="4"/>
    </row>
    <row r="130" spans="6:7" x14ac:dyDescent="0.25">
      <c r="F130" s="4"/>
      <c r="G130" s="7"/>
    </row>
    <row r="131" spans="6:7" x14ac:dyDescent="0.25">
      <c r="F131" s="4"/>
    </row>
    <row r="132" spans="6:7" x14ac:dyDescent="0.25">
      <c r="F132" s="4"/>
      <c r="G132" s="7"/>
    </row>
    <row r="133" spans="6:7" x14ac:dyDescent="0.25">
      <c r="F133" s="4"/>
    </row>
    <row r="134" spans="6:7" x14ac:dyDescent="0.25">
      <c r="F134" s="4"/>
      <c r="G134" s="7"/>
    </row>
    <row r="135" spans="6:7" x14ac:dyDescent="0.25">
      <c r="F135" s="4"/>
    </row>
    <row r="136" spans="6:7" x14ac:dyDescent="0.25">
      <c r="F136" s="4"/>
      <c r="G136" s="7"/>
    </row>
    <row r="137" spans="6:7" x14ac:dyDescent="0.25">
      <c r="F137" s="4"/>
    </row>
    <row r="138" spans="6:7" x14ac:dyDescent="0.25">
      <c r="F138" s="4"/>
      <c r="G138" s="7"/>
    </row>
    <row r="139" spans="6:7" x14ac:dyDescent="0.25">
      <c r="F139" s="4"/>
    </row>
    <row r="140" spans="6:7" x14ac:dyDescent="0.25">
      <c r="F140" s="4"/>
      <c r="G140" s="7"/>
    </row>
    <row r="141" spans="6:7" x14ac:dyDescent="0.25">
      <c r="F141" s="4"/>
    </row>
    <row r="142" spans="6:7" x14ac:dyDescent="0.25">
      <c r="F142" s="4"/>
    </row>
    <row r="143" spans="6:7" x14ac:dyDescent="0.25">
      <c r="F143" s="4"/>
    </row>
    <row r="144" spans="6:7" x14ac:dyDescent="0.25">
      <c r="F144" s="4"/>
    </row>
    <row r="145" spans="6:6" x14ac:dyDescent="0.25">
      <c r="F145" s="4"/>
    </row>
    <row r="146" spans="6:6" x14ac:dyDescent="0.25">
      <c r="F146" s="4"/>
    </row>
    <row r="147" spans="6:6" x14ac:dyDescent="0.25">
      <c r="F147" s="4"/>
    </row>
    <row r="148" spans="6:6" x14ac:dyDescent="0.25">
      <c r="F148" s="4"/>
    </row>
    <row r="149" spans="6:6" x14ac:dyDescent="0.25">
      <c r="F149" s="4"/>
    </row>
    <row r="150" spans="6:6" x14ac:dyDescent="0.25">
      <c r="F150" s="4"/>
    </row>
    <row r="151" spans="6:6" x14ac:dyDescent="0.25">
      <c r="F151" s="4"/>
    </row>
    <row r="152" spans="6:6" x14ac:dyDescent="0.25">
      <c r="F152" s="4"/>
    </row>
    <row r="153" spans="6:6" x14ac:dyDescent="0.25">
      <c r="F153" s="4"/>
    </row>
    <row r="154" spans="6:6" x14ac:dyDescent="0.25">
      <c r="F154" s="4"/>
    </row>
    <row r="155" spans="6:6" x14ac:dyDescent="0.25">
      <c r="F155" s="4"/>
    </row>
    <row r="156" spans="6:6" x14ac:dyDescent="0.25">
      <c r="F156" s="4"/>
    </row>
    <row r="157" spans="6:6" x14ac:dyDescent="0.25">
      <c r="F157" s="4"/>
    </row>
    <row r="158" spans="6:6" x14ac:dyDescent="0.25">
      <c r="F158" s="4"/>
    </row>
    <row r="159" spans="6:6" x14ac:dyDescent="0.25">
      <c r="F159" s="4"/>
    </row>
    <row r="160" spans="6:6" x14ac:dyDescent="0.25">
      <c r="F160" s="4"/>
    </row>
    <row r="161" spans="6:6" x14ac:dyDescent="0.25">
      <c r="F161" s="4"/>
    </row>
    <row r="162" spans="6:6" x14ac:dyDescent="0.25">
      <c r="F162" s="4"/>
    </row>
    <row r="163" spans="6:6" x14ac:dyDescent="0.25">
      <c r="F163" s="4"/>
    </row>
    <row r="164" spans="6:6" x14ac:dyDescent="0.25">
      <c r="F164" s="4"/>
    </row>
    <row r="165" spans="6:6" x14ac:dyDescent="0.25">
      <c r="F165" s="4"/>
    </row>
    <row r="166" spans="6:6" x14ac:dyDescent="0.25">
      <c r="F166" s="4"/>
    </row>
    <row r="167" spans="6:6" x14ac:dyDescent="0.25">
      <c r="F167" s="4"/>
    </row>
    <row r="168" spans="6:6" x14ac:dyDescent="0.25">
      <c r="F168" s="4"/>
    </row>
    <row r="169" spans="6:6" x14ac:dyDescent="0.25">
      <c r="F169" s="4"/>
    </row>
    <row r="170" spans="6:6" x14ac:dyDescent="0.25">
      <c r="F170" s="4"/>
    </row>
    <row r="171" spans="6:6" x14ac:dyDescent="0.25">
      <c r="F171" s="4"/>
    </row>
    <row r="172" spans="6:6" x14ac:dyDescent="0.25">
      <c r="F172" s="4"/>
    </row>
    <row r="173" spans="6:6" x14ac:dyDescent="0.25">
      <c r="F173" s="4"/>
    </row>
    <row r="174" spans="6:6" x14ac:dyDescent="0.25">
      <c r="F174" s="4"/>
    </row>
    <row r="175" spans="6:6" x14ac:dyDescent="0.25">
      <c r="F175" s="4"/>
    </row>
    <row r="176" spans="6:6" x14ac:dyDescent="0.25">
      <c r="F176" s="4"/>
    </row>
    <row r="177" spans="6:6" x14ac:dyDescent="0.25">
      <c r="F177" s="4"/>
    </row>
    <row r="178" spans="6:6" x14ac:dyDescent="0.25">
      <c r="F178" s="4"/>
    </row>
    <row r="179" spans="6:6" x14ac:dyDescent="0.25">
      <c r="F179" s="4"/>
    </row>
    <row r="180" spans="6:6" x14ac:dyDescent="0.25">
      <c r="F180" s="4"/>
    </row>
    <row r="181" spans="6:6" x14ac:dyDescent="0.25">
      <c r="F181" s="4"/>
    </row>
    <row r="182" spans="6:6" x14ac:dyDescent="0.25">
      <c r="F182" s="4"/>
    </row>
    <row r="183" spans="6:6" x14ac:dyDescent="0.25">
      <c r="F183" s="4"/>
    </row>
    <row r="184" spans="6:6" x14ac:dyDescent="0.25">
      <c r="F184" s="4"/>
    </row>
    <row r="185" spans="6:6" x14ac:dyDescent="0.25">
      <c r="F185" s="4"/>
    </row>
    <row r="186" spans="6:6" x14ac:dyDescent="0.25">
      <c r="F186" s="4"/>
    </row>
    <row r="187" spans="6:6" x14ac:dyDescent="0.25">
      <c r="F187" s="4"/>
    </row>
    <row r="188" spans="6:6" x14ac:dyDescent="0.25">
      <c r="F188" s="4"/>
    </row>
    <row r="189" spans="6:6" x14ac:dyDescent="0.25">
      <c r="F189" s="4"/>
    </row>
    <row r="190" spans="6:6" x14ac:dyDescent="0.25">
      <c r="F190" s="4"/>
    </row>
    <row r="191" spans="6:6" x14ac:dyDescent="0.25">
      <c r="F191" s="4"/>
    </row>
    <row r="192" spans="6:6" x14ac:dyDescent="0.25">
      <c r="F192" s="4"/>
    </row>
    <row r="193" spans="6:6" x14ac:dyDescent="0.25">
      <c r="F193" s="4"/>
    </row>
    <row r="194" spans="6:6" x14ac:dyDescent="0.25">
      <c r="F194" s="4"/>
    </row>
    <row r="195" spans="6:6" x14ac:dyDescent="0.25">
      <c r="F195" s="4"/>
    </row>
    <row r="196" spans="6:6" x14ac:dyDescent="0.25">
      <c r="F196" s="4"/>
    </row>
    <row r="197" spans="6:6" x14ac:dyDescent="0.25">
      <c r="F197" s="4"/>
    </row>
    <row r="198" spans="6:6" x14ac:dyDescent="0.25">
      <c r="F198" s="4"/>
    </row>
    <row r="199" spans="6:6" x14ac:dyDescent="0.25">
      <c r="F199" s="4"/>
    </row>
    <row r="200" spans="6:6" x14ac:dyDescent="0.25">
      <c r="F200" s="4"/>
    </row>
    <row r="201" spans="6:6" x14ac:dyDescent="0.25">
      <c r="F201" s="4"/>
    </row>
    <row r="202" spans="6:6" x14ac:dyDescent="0.25">
      <c r="F202" s="4"/>
    </row>
    <row r="203" spans="6:6" x14ac:dyDescent="0.25">
      <c r="F203" s="4"/>
    </row>
    <row r="204" spans="6:6" x14ac:dyDescent="0.25">
      <c r="F204" s="4"/>
    </row>
    <row r="205" spans="6:6" x14ac:dyDescent="0.25">
      <c r="F205" s="4"/>
    </row>
    <row r="206" spans="6:6" x14ac:dyDescent="0.25">
      <c r="F206" s="4"/>
    </row>
    <row r="207" spans="6:6" x14ac:dyDescent="0.25">
      <c r="F207" s="4"/>
    </row>
    <row r="208" spans="6:6" x14ac:dyDescent="0.25">
      <c r="F208" s="4"/>
    </row>
    <row r="209" spans="6:6" x14ac:dyDescent="0.25">
      <c r="F209" s="4"/>
    </row>
    <row r="210" spans="6:6" x14ac:dyDescent="0.25">
      <c r="F210" s="4"/>
    </row>
    <row r="211" spans="6:6" x14ac:dyDescent="0.25">
      <c r="F211" s="4"/>
    </row>
    <row r="212" spans="6:6" x14ac:dyDescent="0.25">
      <c r="F212" s="4"/>
    </row>
    <row r="213" spans="6:6" x14ac:dyDescent="0.25">
      <c r="F213" s="4"/>
    </row>
    <row r="214" spans="6:6" x14ac:dyDescent="0.25">
      <c r="F214" s="4"/>
    </row>
    <row r="215" spans="6:6" x14ac:dyDescent="0.25">
      <c r="F215" s="4"/>
    </row>
    <row r="216" spans="6:6" x14ac:dyDescent="0.25">
      <c r="F216" s="4"/>
    </row>
    <row r="217" spans="6:6" x14ac:dyDescent="0.25">
      <c r="F217" s="4"/>
    </row>
    <row r="218" spans="6:6" x14ac:dyDescent="0.25">
      <c r="F218" s="4"/>
    </row>
    <row r="219" spans="6:6" x14ac:dyDescent="0.25">
      <c r="F219" s="4"/>
    </row>
    <row r="220" spans="6:6" x14ac:dyDescent="0.25">
      <c r="F220" s="4"/>
    </row>
    <row r="221" spans="6:6" x14ac:dyDescent="0.25">
      <c r="F221" s="4"/>
    </row>
    <row r="222" spans="6:6" x14ac:dyDescent="0.25">
      <c r="F222" s="4"/>
    </row>
    <row r="223" spans="6:6" x14ac:dyDescent="0.25">
      <c r="F223" s="4"/>
    </row>
    <row r="224" spans="6:6" x14ac:dyDescent="0.25">
      <c r="F224" s="4"/>
    </row>
    <row r="225" spans="6:6" x14ac:dyDescent="0.25">
      <c r="F225" s="4"/>
    </row>
    <row r="226" spans="6:6" x14ac:dyDescent="0.25">
      <c r="F226" s="4"/>
    </row>
    <row r="227" spans="6:6" x14ac:dyDescent="0.25">
      <c r="F227" s="4"/>
    </row>
    <row r="228" spans="6:6" x14ac:dyDescent="0.25">
      <c r="F228" s="4"/>
    </row>
    <row r="229" spans="6:6" x14ac:dyDescent="0.25">
      <c r="F229" s="4"/>
    </row>
    <row r="230" spans="6:6" x14ac:dyDescent="0.25">
      <c r="F230" s="4"/>
    </row>
    <row r="231" spans="6:6" x14ac:dyDescent="0.25">
      <c r="F231" s="4"/>
    </row>
    <row r="232" spans="6:6" x14ac:dyDescent="0.25">
      <c r="F232" s="4"/>
    </row>
    <row r="233" spans="6:6" x14ac:dyDescent="0.25">
      <c r="F233" s="4"/>
    </row>
    <row r="234" spans="6:6" x14ac:dyDescent="0.25">
      <c r="F234" s="4"/>
    </row>
    <row r="235" spans="6:6" x14ac:dyDescent="0.25">
      <c r="F235" s="4"/>
    </row>
    <row r="236" spans="6:6" x14ac:dyDescent="0.25">
      <c r="F236" s="4"/>
    </row>
    <row r="237" spans="6:6" x14ac:dyDescent="0.25">
      <c r="F237" s="4"/>
    </row>
    <row r="238" spans="6:6" x14ac:dyDescent="0.25">
      <c r="F238" s="4"/>
    </row>
    <row r="239" spans="6:6" x14ac:dyDescent="0.25">
      <c r="F239" s="4"/>
    </row>
    <row r="240" spans="6:6" x14ac:dyDescent="0.25">
      <c r="F240" s="4"/>
    </row>
    <row r="241" spans="6:6" x14ac:dyDescent="0.25">
      <c r="F241" s="4"/>
    </row>
    <row r="242" spans="6:6" x14ac:dyDescent="0.25">
      <c r="F242" s="4"/>
    </row>
    <row r="243" spans="6:6" x14ac:dyDescent="0.25">
      <c r="F243" s="4"/>
    </row>
    <row r="244" spans="6:6" x14ac:dyDescent="0.25">
      <c r="F244" s="4"/>
    </row>
    <row r="245" spans="6:6" x14ac:dyDescent="0.25">
      <c r="F245" s="4"/>
    </row>
    <row r="246" spans="6:6" x14ac:dyDescent="0.25">
      <c r="F246" s="4"/>
    </row>
    <row r="247" spans="6:6" x14ac:dyDescent="0.25">
      <c r="F247" s="4"/>
    </row>
    <row r="248" spans="6:6" x14ac:dyDescent="0.25">
      <c r="F248" s="4"/>
    </row>
    <row r="249" spans="6:6" x14ac:dyDescent="0.25">
      <c r="F249" s="4"/>
    </row>
    <row r="250" spans="6:6" x14ac:dyDescent="0.25">
      <c r="F250" s="4"/>
    </row>
    <row r="251" spans="6:6" x14ac:dyDescent="0.25">
      <c r="F251" s="4"/>
    </row>
    <row r="252" spans="6:6" x14ac:dyDescent="0.25">
      <c r="F252" s="4"/>
    </row>
    <row r="253" spans="6:6" x14ac:dyDescent="0.25">
      <c r="F253" s="4"/>
    </row>
    <row r="254" spans="6:6" x14ac:dyDescent="0.25">
      <c r="F254" s="4"/>
    </row>
    <row r="255" spans="6:6" x14ac:dyDescent="0.25">
      <c r="F255" s="4"/>
    </row>
    <row r="256" spans="6:6" x14ac:dyDescent="0.25">
      <c r="F256" s="4"/>
    </row>
    <row r="257" spans="6:6" x14ac:dyDescent="0.25">
      <c r="F257" s="4"/>
    </row>
    <row r="258" spans="6:6" x14ac:dyDescent="0.25">
      <c r="F258" s="4"/>
    </row>
    <row r="259" spans="6:6" x14ac:dyDescent="0.25">
      <c r="F259" s="4"/>
    </row>
    <row r="260" spans="6:6" x14ac:dyDescent="0.25">
      <c r="F260" s="4"/>
    </row>
    <row r="261" spans="6:6" x14ac:dyDescent="0.25">
      <c r="F261" s="4"/>
    </row>
    <row r="262" spans="6:6" x14ac:dyDescent="0.25">
      <c r="F262" s="4"/>
    </row>
    <row r="263" spans="6:6" x14ac:dyDescent="0.25">
      <c r="F263" s="4"/>
    </row>
    <row r="264" spans="6:6" x14ac:dyDescent="0.25">
      <c r="F264" s="4"/>
    </row>
    <row r="265" spans="6:6" x14ac:dyDescent="0.25">
      <c r="F265" s="4"/>
    </row>
    <row r="266" spans="6:6" x14ac:dyDescent="0.25">
      <c r="F266" s="4"/>
    </row>
    <row r="267" spans="6:6" x14ac:dyDescent="0.25">
      <c r="F267" s="4"/>
    </row>
    <row r="268" spans="6:6" x14ac:dyDescent="0.25">
      <c r="F268" s="4"/>
    </row>
    <row r="269" spans="6:6" x14ac:dyDescent="0.25">
      <c r="F269" s="4"/>
    </row>
    <row r="270" spans="6:6" x14ac:dyDescent="0.25">
      <c r="F270" s="4"/>
    </row>
    <row r="271" spans="6:6" x14ac:dyDescent="0.25">
      <c r="F271" s="4"/>
    </row>
    <row r="272" spans="6:6" x14ac:dyDescent="0.25">
      <c r="F272" s="4"/>
    </row>
    <row r="273" spans="6:6" x14ac:dyDescent="0.25">
      <c r="F273" s="4"/>
    </row>
    <row r="274" spans="6:6" x14ac:dyDescent="0.25">
      <c r="F274" s="4"/>
    </row>
    <row r="275" spans="6:6" x14ac:dyDescent="0.25">
      <c r="F275" s="4"/>
    </row>
    <row r="276" spans="6:6" x14ac:dyDescent="0.25">
      <c r="F276" s="4"/>
    </row>
    <row r="277" spans="6:6" x14ac:dyDescent="0.25">
      <c r="F277" s="4"/>
    </row>
    <row r="278" spans="6:6" x14ac:dyDescent="0.25">
      <c r="F278" s="4"/>
    </row>
    <row r="279" spans="6:6" x14ac:dyDescent="0.25">
      <c r="F279" s="4"/>
    </row>
    <row r="280" spans="6:6" x14ac:dyDescent="0.25">
      <c r="F280" s="4"/>
    </row>
    <row r="281" spans="6:6" x14ac:dyDescent="0.25">
      <c r="F281" s="4"/>
    </row>
    <row r="282" spans="6:6" x14ac:dyDescent="0.25">
      <c r="F282" s="4"/>
    </row>
    <row r="283" spans="6:6" x14ac:dyDescent="0.25">
      <c r="F283" s="4"/>
    </row>
    <row r="284" spans="6:6" x14ac:dyDescent="0.25">
      <c r="F284" s="4"/>
    </row>
    <row r="285" spans="6:6" x14ac:dyDescent="0.25">
      <c r="F285" s="4"/>
    </row>
    <row r="286" spans="6:6" x14ac:dyDescent="0.25">
      <c r="F286" s="4"/>
    </row>
    <row r="287" spans="6:6" x14ac:dyDescent="0.25">
      <c r="F287" s="4"/>
    </row>
    <row r="288" spans="6:6" x14ac:dyDescent="0.25">
      <c r="F288" s="4"/>
    </row>
    <row r="289" spans="6:6" x14ac:dyDescent="0.25">
      <c r="F289" s="4"/>
    </row>
    <row r="290" spans="6:6" x14ac:dyDescent="0.25">
      <c r="F290" s="4"/>
    </row>
    <row r="291" spans="6:6" x14ac:dyDescent="0.25">
      <c r="F291" s="4"/>
    </row>
    <row r="292" spans="6:6" x14ac:dyDescent="0.25">
      <c r="F292" s="4"/>
    </row>
    <row r="293" spans="6:6" x14ac:dyDescent="0.25">
      <c r="F293" s="4"/>
    </row>
    <row r="294" spans="6:6" x14ac:dyDescent="0.25">
      <c r="F294" s="4"/>
    </row>
    <row r="295" spans="6:6" x14ac:dyDescent="0.25">
      <c r="F295" s="4"/>
    </row>
    <row r="296" spans="6:6" x14ac:dyDescent="0.25">
      <c r="F296" s="4"/>
    </row>
    <row r="297" spans="6:6" x14ac:dyDescent="0.25">
      <c r="F297" s="4"/>
    </row>
    <row r="298" spans="6:6" x14ac:dyDescent="0.25">
      <c r="F298" s="4"/>
    </row>
    <row r="299" spans="6:6" x14ac:dyDescent="0.25">
      <c r="F299" s="4"/>
    </row>
    <row r="300" spans="6:6" x14ac:dyDescent="0.25">
      <c r="F300" s="4"/>
    </row>
    <row r="301" spans="6:6" x14ac:dyDescent="0.25">
      <c r="F301" s="4"/>
    </row>
    <row r="302" spans="6:6" x14ac:dyDescent="0.25">
      <c r="F302" s="4"/>
    </row>
    <row r="303" spans="6:6" x14ac:dyDescent="0.25">
      <c r="F303" s="4"/>
    </row>
    <row r="304" spans="6:6" x14ac:dyDescent="0.25">
      <c r="F304" s="4"/>
    </row>
    <row r="305" spans="6:6" x14ac:dyDescent="0.25">
      <c r="F305" s="4"/>
    </row>
    <row r="306" spans="6:6" x14ac:dyDescent="0.25">
      <c r="F306" s="4"/>
    </row>
    <row r="307" spans="6:6" x14ac:dyDescent="0.25">
      <c r="F307" s="4"/>
    </row>
    <row r="308" spans="6:6" x14ac:dyDescent="0.25">
      <c r="F308" s="4"/>
    </row>
    <row r="309" spans="6:6" x14ac:dyDescent="0.25">
      <c r="F309" s="4"/>
    </row>
    <row r="310" spans="6:6" x14ac:dyDescent="0.25">
      <c r="F310" s="4"/>
    </row>
    <row r="311" spans="6:6" x14ac:dyDescent="0.25">
      <c r="F311" s="4"/>
    </row>
    <row r="312" spans="6:6" x14ac:dyDescent="0.25">
      <c r="F312" s="4"/>
    </row>
    <row r="313" spans="6:6" x14ac:dyDescent="0.25">
      <c r="F313" s="4"/>
    </row>
    <row r="314" spans="6:6" x14ac:dyDescent="0.25">
      <c r="F314" s="4"/>
    </row>
    <row r="315" spans="6:6" x14ac:dyDescent="0.25">
      <c r="F315" s="4"/>
    </row>
    <row r="316" spans="6:6" x14ac:dyDescent="0.25">
      <c r="F316" s="4"/>
    </row>
    <row r="317" spans="6:6" x14ac:dyDescent="0.25">
      <c r="F317" s="4"/>
    </row>
    <row r="318" spans="6:6" x14ac:dyDescent="0.25">
      <c r="F318" s="4"/>
    </row>
    <row r="319" spans="6:6" x14ac:dyDescent="0.25">
      <c r="F319" s="4"/>
    </row>
    <row r="320" spans="6:6" x14ac:dyDescent="0.25">
      <c r="F320" s="4"/>
    </row>
    <row r="321" spans="6:6" x14ac:dyDescent="0.25">
      <c r="F321" s="4"/>
    </row>
    <row r="322" spans="6:6" x14ac:dyDescent="0.25">
      <c r="F322" s="4"/>
    </row>
    <row r="323" spans="6:6" x14ac:dyDescent="0.25">
      <c r="F323" s="4"/>
    </row>
    <row r="324" spans="6:6" x14ac:dyDescent="0.25">
      <c r="F324" s="4"/>
    </row>
    <row r="325" spans="6:6" x14ac:dyDescent="0.25">
      <c r="F325" s="4"/>
    </row>
    <row r="326" spans="6:6" x14ac:dyDescent="0.25">
      <c r="F326" s="4"/>
    </row>
    <row r="327" spans="6:6" x14ac:dyDescent="0.25">
      <c r="F327" s="4"/>
    </row>
    <row r="328" spans="6:6" x14ac:dyDescent="0.25">
      <c r="F328" s="4"/>
    </row>
    <row r="329" spans="6:6" x14ac:dyDescent="0.25">
      <c r="F329" s="4"/>
    </row>
    <row r="330" spans="6:6" x14ac:dyDescent="0.25">
      <c r="F330" s="4"/>
    </row>
    <row r="331" spans="6:6" x14ac:dyDescent="0.25">
      <c r="F331" s="4"/>
    </row>
    <row r="332" spans="6:6" x14ac:dyDescent="0.25">
      <c r="F332" s="4"/>
    </row>
    <row r="333" spans="6:6" x14ac:dyDescent="0.25">
      <c r="F333" s="4"/>
    </row>
    <row r="334" spans="6:6" x14ac:dyDescent="0.25">
      <c r="F334" s="4"/>
    </row>
    <row r="335" spans="6:6" x14ac:dyDescent="0.25">
      <c r="F335" s="4"/>
    </row>
    <row r="336" spans="6:6" x14ac:dyDescent="0.25">
      <c r="F336" s="4"/>
    </row>
    <row r="337" spans="6:6" x14ac:dyDescent="0.25">
      <c r="F337" s="4"/>
    </row>
    <row r="338" spans="6:6" x14ac:dyDescent="0.25">
      <c r="F338" s="4"/>
    </row>
    <row r="339" spans="6:6" x14ac:dyDescent="0.25">
      <c r="F339" s="4"/>
    </row>
    <row r="340" spans="6:6" x14ac:dyDescent="0.25">
      <c r="F340" s="4"/>
    </row>
    <row r="341" spans="6:6" x14ac:dyDescent="0.25">
      <c r="F341" s="4"/>
    </row>
    <row r="342" spans="6:6" x14ac:dyDescent="0.25">
      <c r="F342" s="4"/>
    </row>
    <row r="343" spans="6:6" x14ac:dyDescent="0.25">
      <c r="F343" s="4"/>
    </row>
    <row r="344" spans="6:6" x14ac:dyDescent="0.25">
      <c r="F344" s="4"/>
    </row>
    <row r="345" spans="6:6" x14ac:dyDescent="0.25">
      <c r="F345" s="4"/>
    </row>
    <row r="346" spans="6:6" x14ac:dyDescent="0.25">
      <c r="F346" s="4"/>
    </row>
    <row r="347" spans="6:6" x14ac:dyDescent="0.25">
      <c r="F347" s="4"/>
    </row>
    <row r="348" spans="6:6" x14ac:dyDescent="0.25">
      <c r="F348" s="4"/>
    </row>
    <row r="349" spans="6:6" x14ac:dyDescent="0.25">
      <c r="F349" s="4"/>
    </row>
    <row r="350" spans="6:6" x14ac:dyDescent="0.25">
      <c r="F350" s="4"/>
    </row>
    <row r="351" spans="6:6" x14ac:dyDescent="0.25">
      <c r="F351" s="4"/>
    </row>
    <row r="352" spans="6:6" x14ac:dyDescent="0.25">
      <c r="F352" s="4"/>
    </row>
    <row r="353" spans="6:6" x14ac:dyDescent="0.25">
      <c r="F353" s="4"/>
    </row>
  </sheetData>
  <sheetProtection algorithmName="SHA-512" hashValue="VuqfR8t5UzQEqijBf1OfRSmpg8eFAX3RDnm79eI+hildQtYY02CKO0OUGAKdhS04bB7aOX5Ci4AnMQPlsxBT6A==" saltValue="x3ndj0tx4Vh4dg07Mf1OuQ==" spinCount="100000" sheet="1" objects="1" scenarios="1"/>
  <dataConsolidate/>
  <mergeCells count="2">
    <mergeCell ref="C8:D8"/>
    <mergeCell ref="A65:C65"/>
  </mergeCells>
  <hyperlinks>
    <hyperlink ref="A65" r:id="rId1" xr:uid="{00000000-0004-0000-01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916E80C101D489A1DC0477DF2417B" ma:contentTypeVersion="6" ma:contentTypeDescription="Create a new document." ma:contentTypeScope="" ma:versionID="2b47434d8c7e3fa75426919825573a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863de334d4dded6d7074ae2ea55912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E9625-B731-4CF5-8552-69CB434FA0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5768EF-E60E-46AC-99FE-B162DBDCAEF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1A7B47-2EFD-4E83-A278-16E775AC0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Survey summary</vt:lpstr>
      <vt:lpstr>Data Validation</vt:lpstr>
      <vt:lpstr>Alderson</vt:lpstr>
      <vt:lpstr>Algae_abundance</vt:lpstr>
      <vt:lpstr>Algae_color</vt:lpstr>
      <vt:lpstr>Algae_texture</vt:lpstr>
      <vt:lpstr>Algaecolor</vt:lpstr>
      <vt:lpstr>'Data Validation'!B</vt:lpstr>
      <vt:lpstr>Case_builders</vt:lpstr>
      <vt:lpstr>Clams</vt:lpstr>
      <vt:lpstr>Clear</vt:lpstr>
      <vt:lpstr>Counties</vt:lpstr>
      <vt:lpstr>'Data Validation'!D</vt:lpstr>
      <vt:lpstr>Damselflies</vt:lpstr>
      <vt:lpstr>DO</vt:lpstr>
      <vt:lpstr>DP</vt:lpstr>
      <vt:lpstr>Dragonflies</vt:lpstr>
      <vt:lpstr>'Data Validation'!E</vt:lpstr>
      <vt:lpstr>Flies</vt:lpstr>
      <vt:lpstr>Foam</vt:lpstr>
      <vt:lpstr>'Data Validation'!G</vt:lpstr>
      <vt:lpstr>Habitat</vt:lpstr>
      <vt:lpstr>Habitat_R_L</vt:lpstr>
      <vt:lpstr>'Data Validation'!Impact</vt:lpstr>
      <vt:lpstr>Integrity</vt:lpstr>
      <vt:lpstr>'Data Validation'!K</vt:lpstr>
      <vt:lpstr>Level</vt:lpstr>
      <vt:lpstr>Location</vt:lpstr>
      <vt:lpstr>'Data Validation'!M</vt:lpstr>
      <vt:lpstr>Mayflies</vt:lpstr>
      <vt:lpstr>'Data Validation'!N</vt:lpstr>
      <vt:lpstr>Net_spinners</vt:lpstr>
      <vt:lpstr>NO_snails</vt:lpstr>
      <vt:lpstr>None</vt:lpstr>
      <vt:lpstr>'Data Validation'!O</vt:lpstr>
      <vt:lpstr>O_snails</vt:lpstr>
      <vt:lpstr>Other</vt:lpstr>
      <vt:lpstr>Other_beetles</vt:lpstr>
      <vt:lpstr>'Data Validation'!P</vt:lpstr>
      <vt:lpstr>RESIDENTIAL_URBAN</vt:lpstr>
      <vt:lpstr>Sediment_color</vt:lpstr>
      <vt:lpstr>Shade</vt:lpstr>
      <vt:lpstr>Stoneflies</vt:lpstr>
      <vt:lpstr>'Data Validation'!T</vt:lpstr>
      <vt:lpstr>Temp</vt:lpstr>
      <vt:lpstr>Turbid</vt:lpstr>
      <vt:lpstr>'Data Validation'!V</vt:lpstr>
      <vt:lpstr>Water_clarity</vt:lpstr>
      <vt:lpstr>Water_color</vt:lpstr>
      <vt:lpstr>Water_level</vt:lpstr>
      <vt:lpstr>Water_odor</vt:lpstr>
      <vt:lpstr>WV_Basins</vt:lpstr>
      <vt:lpstr>WV_Counties</vt:lpstr>
      <vt:lpstr>WV_Topos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and Michelle</dc:creator>
  <cp:lastModifiedBy>Craddock, Timothy D</cp:lastModifiedBy>
  <cp:lastPrinted>2020-10-02T18:10:37Z</cp:lastPrinted>
  <dcterms:created xsi:type="dcterms:W3CDTF">2009-12-06T16:45:47Z</dcterms:created>
  <dcterms:modified xsi:type="dcterms:W3CDTF">2024-07-30T14:27:53Z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0x010100CA1916E80C101D489A1DC0477DF2417B</vt:lpwstr>
  </property>
</Properties>
</file>