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DEP Nonpoint Source\Nonpoint\319\SOS\Surveys and Manuals\SOS_surveydatasheets\SurveySummaries\"/>
    </mc:Choice>
  </mc:AlternateContent>
  <xr:revisionPtr revIDLastSave="0" documentId="13_ncr:1_{9ECCA6A5-FBBD-46D2-8127-CF39EFAFC90E}" xr6:coauthVersionLast="47" xr6:coauthVersionMax="47" xr10:uidLastSave="{00000000-0000-0000-0000-000000000000}"/>
  <bookViews>
    <workbookView xWindow="-120" yWindow="-120" windowWidth="29040" windowHeight="15840" xr2:uid="{00000000-000D-0000-FFFF-FFFF00000000}"/>
  </bookViews>
  <sheets>
    <sheet name="SURVEY SUMMARY" sheetId="1" r:id="rId1"/>
    <sheet name="DATA" sheetId="4" r:id="rId2"/>
    <sheet name="METRICS" sheetId="6" r:id="rId3"/>
  </sheets>
  <definedNames>
    <definedName name="Abandoned_mines">DATA!$D$10:$D$32</definedName>
    <definedName name="Alderson">DATA!$F$10:$F$138</definedName>
    <definedName name="Algae_abundance">DATA!$F$3:$F$6</definedName>
    <definedName name="Algae_color">DATA!$E$3:$E$7</definedName>
    <definedName name="Algae_texture">DATA!$G$3:$G$6</definedName>
    <definedName name="Algaecolor">DATA!$E$3:$E$7</definedName>
    <definedName name="B" localSheetId="1">DATA!$F$14</definedName>
    <definedName name="Clear">'SURVEY SUMMARY'!$D$25</definedName>
    <definedName name="D" localSheetId="1">DATA!$F$73</definedName>
    <definedName name="E" localSheetId="1">DATA!$F$78</definedName>
    <definedName name="Foam">DATA!$I$3:$I$6</definedName>
    <definedName name="G" localSheetId="1">DATA!$F$94</definedName>
    <definedName name="Habitat">DATA!$C$13:$C$14</definedName>
    <definedName name="Habitat_R_L">DATA!$D$11:$D$14</definedName>
    <definedName name="I">DATA!$F$10:$F$13</definedName>
    <definedName name="Integrity">DATA!$K$3:$K$6</definedName>
    <definedName name="K" localSheetId="1">DATA!$F$123</definedName>
    <definedName name="L">DATA!$E$10:$E$13</definedName>
    <definedName name="Level">DATA!$L$3:$L$5</definedName>
    <definedName name="M" localSheetId="1">DATA!$F$19</definedName>
    <definedName name="Macroinvertebrates">DATA!$M$2:$M$112</definedName>
    <definedName name="N" localSheetId="1">DATA!$F$42</definedName>
    <definedName name="None">DATA!$D$3:$D$8</definedName>
    <definedName name="O" localSheetId="1">DATA!$F$50</definedName>
    <definedName name="P" localSheetId="1">DATA!$F$56</definedName>
    <definedName name="Sediment_color">DATA!$H$3:$H$7</definedName>
    <definedName name="Shade">DATA!$J$3:$J$6</definedName>
    <definedName name="T" localSheetId="1">DATA!$F$98</definedName>
    <definedName name="V" localSheetId="1">DATA!$F$100</definedName>
    <definedName name="W">DATA!$C$10:$C$12</definedName>
    <definedName name="Water_clarity">DATA!$B$3:$B$6</definedName>
    <definedName name="Water_color">DATA!$C$3:$C$7</definedName>
    <definedName name="Water_odor">DATA!$D$3:$D$8</definedName>
    <definedName name="WV_Basins">DATA!$A$3:$A$31</definedName>
    <definedName name="WV_Counties">DATA!$B$10:$B$64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6" l="1"/>
  <c r="E31" i="6"/>
  <c r="E32" i="6"/>
  <c r="C36" i="6"/>
  <c r="G18" i="1"/>
  <c r="C32" i="6" l="1"/>
  <c r="C31" i="6" l="1"/>
  <c r="D31" i="6" s="1"/>
  <c r="E40" i="1" s="1"/>
  <c r="J29" i="6"/>
  <c r="H41" i="1" s="1"/>
  <c r="K28" i="6"/>
  <c r="F28" i="6"/>
  <c r="K27" i="6"/>
  <c r="F27" i="6"/>
  <c r="K26" i="6"/>
  <c r="F26" i="6"/>
  <c r="K25" i="6"/>
  <c r="F25" i="6"/>
  <c r="K24" i="6"/>
  <c r="F24" i="6"/>
  <c r="K23" i="6"/>
  <c r="F23" i="6"/>
  <c r="K22" i="6"/>
  <c r="F22" i="6"/>
  <c r="K20" i="6"/>
  <c r="F20" i="6"/>
  <c r="K19" i="6"/>
  <c r="F19" i="6"/>
  <c r="K18" i="6"/>
  <c r="F18" i="6"/>
  <c r="K17" i="6"/>
  <c r="F17" i="6"/>
  <c r="K16" i="6"/>
  <c r="F16" i="6"/>
  <c r="K15" i="6"/>
  <c r="F15" i="6"/>
  <c r="K14" i="6"/>
  <c r="F14" i="6"/>
  <c r="K13" i="6"/>
  <c r="F13" i="6"/>
  <c r="K12" i="6"/>
  <c r="F12" i="6"/>
  <c r="K11" i="6"/>
  <c r="F11" i="6"/>
  <c r="K10" i="6"/>
  <c r="F10" i="6"/>
  <c r="K9" i="6"/>
  <c r="F9" i="6"/>
  <c r="K8" i="6"/>
  <c r="F8" i="6"/>
  <c r="K7" i="6"/>
  <c r="F7" i="6"/>
  <c r="K6" i="6"/>
  <c r="F6" i="6"/>
  <c r="K5" i="6"/>
  <c r="F5" i="6"/>
  <c r="K4" i="6"/>
  <c r="F4" i="6"/>
  <c r="K3" i="6"/>
  <c r="F3" i="6"/>
  <c r="F29" i="6" l="1"/>
  <c r="C33" i="6" s="1"/>
  <c r="D40" i="1"/>
  <c r="D41" i="1"/>
  <c r="E36" i="6"/>
  <c r="D36" i="6"/>
  <c r="I41" i="1" s="1"/>
  <c r="C35" i="6"/>
  <c r="H42" i="1" s="1"/>
  <c r="C34" i="6"/>
  <c r="D42" i="1" s="1"/>
  <c r="M43" i="1"/>
  <c r="N43" i="1"/>
  <c r="H40" i="1" l="1"/>
  <c r="E33" i="6"/>
  <c r="E34" i="6"/>
  <c r="D34" i="6"/>
  <c r="E42" i="1" s="1"/>
  <c r="D33" i="6"/>
  <c r="I40" i="1" s="1"/>
  <c r="D35" i="6"/>
  <c r="I42" i="1" s="1"/>
  <c r="D32" i="6"/>
  <c r="E37" i="6" l="1"/>
  <c r="E38" i="6" s="1"/>
  <c r="C37" i="6"/>
  <c r="E41" i="1"/>
  <c r="H17" i="1"/>
  <c r="C38" i="6" l="1"/>
  <c r="H43" i="1" s="1"/>
  <c r="D43" i="1"/>
  <c r="H31" i="1"/>
  <c r="H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tcraddock</author>
    <author>Tim and Michelle</author>
    <author>TimC</author>
  </authors>
  <commentList>
    <comment ref="B1" authorId="0" shapeId="0" xr:uid="{00000000-0006-0000-0000-000001000000}">
      <text>
        <r>
          <rPr>
            <sz val="10"/>
            <color indexed="81"/>
            <rFont val="Arial Narrow"/>
            <family val="2"/>
          </rPr>
          <t xml:space="preserve">Complete this summary then save the file to your computer using an abbreviation of the stream name and date.  E-mail the file along with your photographs and any additional comments or information to the Citizen's Monitoring Coordinator at: timothy.d.craddock@wv.gov.  </t>
        </r>
        <r>
          <rPr>
            <u/>
            <sz val="10"/>
            <color indexed="81"/>
            <rFont val="Arial Narrow"/>
            <family val="2"/>
          </rPr>
          <t>Note</t>
        </r>
        <r>
          <rPr>
            <sz val="10"/>
            <color indexed="81"/>
            <rFont val="Arial Narrow"/>
            <family val="2"/>
          </rPr>
          <t>: Use the drop-down choices when available.</t>
        </r>
      </text>
    </comment>
    <comment ref="E9" authorId="1" shapeId="0" xr:uid="{00000000-0006-0000-0000-000002000000}">
      <text>
        <r>
          <rPr>
            <sz val="9"/>
            <color indexed="81"/>
            <rFont val="Arial Narrow"/>
            <family val="2"/>
          </rPr>
          <t>Record your units (i.e. ppm, mg/L etc.) in this column</t>
        </r>
      </text>
    </comment>
    <comment ref="B18" authorId="1" shapeId="0" xr:uid="{00000000-0006-0000-0000-000003000000}">
      <text>
        <r>
          <rPr>
            <sz val="9"/>
            <color indexed="81"/>
            <rFont val="Arial Narrow"/>
            <family val="2"/>
          </rPr>
          <t>List the results of additional analysis or provide comments.</t>
        </r>
      </text>
    </comment>
    <comment ref="C21" authorId="0" shapeId="0" xr:uid="{00000000-0006-0000-0000-000004000000}">
      <text>
        <r>
          <rPr>
            <sz val="8"/>
            <color indexed="81"/>
            <rFont val="Tahoma"/>
            <family val="2"/>
          </rPr>
          <t>Wetted width</t>
        </r>
      </text>
    </comment>
    <comment ref="D21" authorId="0" shapeId="0" xr:uid="{00000000-0006-0000-0000-000005000000}">
      <text>
        <r>
          <rPr>
            <sz val="8"/>
            <color indexed="81"/>
            <rFont val="Tahoma"/>
            <family val="2"/>
          </rPr>
          <t>Depth (feet)</t>
        </r>
      </text>
    </comment>
    <comment ref="H21" authorId="2" shapeId="0" xr:uid="{00000000-0006-0000-0000-000006000000}">
      <text>
        <r>
          <rPr>
            <sz val="10"/>
            <color indexed="81"/>
            <rFont val="Arial Narrow"/>
            <family val="2"/>
          </rPr>
          <t>Enter numbers only for your habitat assessment: (1 - 20) or (1 - 10) for left and right sides.</t>
        </r>
      </text>
    </comment>
    <comment ref="B38" authorId="0" shapeId="0" xr:uid="{00000000-0006-0000-0000-000007000000}">
      <text>
        <r>
          <rPr>
            <sz val="8"/>
            <color indexed="81"/>
            <rFont val="Tahoma"/>
            <family val="2"/>
          </rPr>
          <t>Use the level-2 spreadsheet provided here under the METRIC tab to calculate the values.  These will be automatically inserted.</t>
        </r>
      </text>
    </comment>
    <comment ref="B45" authorId="0" shapeId="0" xr:uid="{00000000-0006-0000-0000-000008000000}">
      <text>
        <r>
          <rPr>
            <sz val="9"/>
            <color indexed="81"/>
            <rFont val="Arial Narrow"/>
            <family val="2"/>
          </rPr>
          <t>List the land uses that you suspect are having an impact on your station.  Rate the impact (</t>
        </r>
        <r>
          <rPr>
            <b/>
            <sz val="9"/>
            <color indexed="81"/>
            <rFont val="Arial Narrow"/>
            <family val="2"/>
          </rPr>
          <t>I</t>
        </r>
        <r>
          <rPr>
            <sz val="9"/>
            <color indexed="81"/>
            <rFont val="Arial Narrow"/>
            <family val="2"/>
          </rPr>
          <t>) as low (1), moderate (2) or high and also provide the approximate location (</t>
        </r>
        <r>
          <rPr>
            <b/>
            <sz val="9"/>
            <color indexed="81"/>
            <rFont val="Arial Narrow"/>
            <family val="2"/>
          </rPr>
          <t>L</t>
        </r>
        <r>
          <rPr>
            <sz val="9"/>
            <color indexed="81"/>
            <rFont val="Arial Narrow"/>
            <family val="2"/>
          </rPr>
          <t>) as (S) streamside, (M) within 1/4 mile, or (W) in the watershed.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tcraddock</author>
  </authors>
  <commentList>
    <comment ref="D2" authorId="0" shapeId="0" xr:uid="{00000000-0006-0000-0200-000001000000}">
      <text>
        <r>
          <rPr>
            <u/>
            <sz val="9"/>
            <color indexed="81"/>
            <rFont val="Arial Narrow"/>
            <family val="2"/>
          </rPr>
          <t>Note</t>
        </r>
        <r>
          <rPr>
            <sz val="9"/>
            <color indexed="81"/>
            <rFont val="Arial Narrow"/>
            <family val="2"/>
          </rPr>
          <t>: The cells (</t>
        </r>
        <r>
          <rPr>
            <b/>
            <sz val="9"/>
            <color indexed="81"/>
            <rFont val="Arial Narrow"/>
            <family val="2"/>
          </rPr>
          <t>both shaded and unshaded</t>
        </r>
        <r>
          <rPr>
            <sz val="9"/>
            <color indexed="81"/>
            <rFont val="Arial Narrow"/>
            <family val="2"/>
          </rPr>
          <t>) have minimum and maximum values.  You will receive an error message when you enter numbers not within the expected range.</t>
        </r>
      </text>
    </comment>
    <comment ref="B3" authorId="0" shapeId="0" xr:uid="{00000000-0006-0000-0200-000002000000}">
      <text>
        <r>
          <rPr>
            <sz val="9"/>
            <color indexed="81"/>
            <rFont val="Arial Narrow"/>
            <family val="2"/>
          </rPr>
          <t xml:space="preserve">Ameletidae, Baetidae, Siphlonuridae </t>
        </r>
      </text>
    </comment>
    <comment ref="B7" authorId="0" shapeId="0" xr:uid="{00000000-0006-0000-0200-000003000000}">
      <text>
        <r>
          <rPr>
            <sz val="9"/>
            <color indexed="81"/>
            <rFont val="Arial Narrow"/>
            <family val="2"/>
          </rPr>
          <t xml:space="preserve">Caenidae, Tricorythidae </t>
        </r>
      </text>
    </comment>
    <comment ref="G7" authorId="0" shapeId="0" xr:uid="{00000000-0006-0000-0200-000004000000}">
      <text>
        <r>
          <rPr>
            <sz val="9"/>
            <color indexed="81"/>
            <rFont val="Arial Narrow"/>
            <family val="2"/>
          </rPr>
          <t>Dytiscidae,  Haliplidae, Hydrophilidae etc.</t>
        </r>
      </text>
    </comment>
    <comment ref="G8" authorId="0" shapeId="0" xr:uid="{00000000-0006-0000-0200-000005000000}">
      <text>
        <r>
          <rPr>
            <sz val="9"/>
            <color indexed="81"/>
            <rFont val="Arial Narrow"/>
            <family val="2"/>
          </rPr>
          <t>Corixidae, Notonectidae, Belostomatidae, Hydrometridae, Nepidae</t>
        </r>
      </text>
    </comment>
    <comment ref="B9" authorId="0" shapeId="0" xr:uid="{00000000-0006-0000-0200-000006000000}">
      <text>
        <r>
          <rPr>
            <sz val="9"/>
            <color indexed="81"/>
            <rFont val="Arial Narrow"/>
            <family val="2"/>
          </rPr>
          <t>Beatiscidae, Ephemeridae, Potamanthidae</t>
        </r>
      </text>
    </comment>
    <comment ref="B10" authorId="0" shapeId="0" xr:uid="{00000000-0006-0000-0200-000007000000}">
      <text>
        <r>
          <rPr>
            <sz val="9"/>
            <color indexed="81"/>
            <rFont val="Arial Narrow"/>
            <family val="2"/>
          </rPr>
          <t>Chloroperlidae, Perlidae, Perlodidae</t>
        </r>
      </text>
    </comment>
    <comment ref="B11" authorId="0" shapeId="0" xr:uid="{00000000-0006-0000-0200-000008000000}">
      <text>
        <r>
          <rPr>
            <sz val="9"/>
            <color indexed="81"/>
            <rFont val="Arial Narrow"/>
            <family val="2"/>
          </rPr>
          <t xml:space="preserve">Capniidae, Leuctridae, Taeniopterygidae </t>
        </r>
      </text>
    </comment>
    <comment ref="B15" authorId="0" shapeId="0" xr:uid="{00000000-0006-0000-0200-000009000000}">
      <text>
        <r>
          <rPr>
            <sz val="9"/>
            <color indexed="81"/>
            <rFont val="Arial Narrow"/>
            <family val="2"/>
          </rPr>
          <t>Brachycentridae, Glossosomatidae, Helicopsychidae, Lepidostomatidae, Leptoceridae, Limnephilidae, Molannidae, Phryganeidae, Uenoidae  etc.</t>
        </r>
      </text>
    </comment>
    <comment ref="B16" authorId="0" shapeId="0" xr:uid="{00000000-0006-0000-0200-00000A000000}">
      <text>
        <r>
          <rPr>
            <sz val="9"/>
            <color indexed="81"/>
            <rFont val="Arial Narrow"/>
            <family val="2"/>
          </rPr>
          <t xml:space="preserve">Philopotamidae, Polycentropodidae, Psychomiidae </t>
        </r>
      </text>
    </comment>
    <comment ref="B19" authorId="0" shapeId="0" xr:uid="{00000000-0006-0000-0200-00000B000000}">
      <text>
        <r>
          <rPr>
            <sz val="9"/>
            <color indexed="81"/>
            <rFont val="Arial Narrow"/>
            <family val="2"/>
          </rPr>
          <t xml:space="preserve">Aeshnidae, Cordulegastridae, Gomphidae, Libellulidae </t>
        </r>
      </text>
    </comment>
    <comment ref="G19" authorId="0" shapeId="0" xr:uid="{00000000-0006-0000-0200-00000C000000}">
      <text>
        <r>
          <rPr>
            <sz val="9"/>
            <color indexed="81"/>
            <rFont val="Arial Narrow"/>
            <family val="2"/>
          </rPr>
          <t>Culicidae, Muscidae, Syrphidae, Psychodidae, Ptychopteridae, Stratiomyidae etc</t>
        </r>
      </text>
    </comment>
    <comment ref="B20" authorId="0" shapeId="0" xr:uid="{00000000-0006-0000-0200-00000D000000}">
      <text>
        <r>
          <rPr>
            <sz val="9"/>
            <color indexed="81"/>
            <rFont val="Arial Narrow"/>
            <family val="2"/>
          </rPr>
          <t>Calopterygidae, Coenagrionidae, Lestidae</t>
        </r>
      </text>
    </comment>
    <comment ref="G25" authorId="0" shapeId="0" xr:uid="{00000000-0006-0000-0200-00000E000000}">
      <text>
        <r>
          <rPr>
            <sz val="9"/>
            <color indexed="81"/>
            <rFont val="Arial Narrow"/>
            <family val="2"/>
          </rPr>
          <t>Bithyniidae, Hydrobiidae, Pleuroceridae, Viviparidae</t>
        </r>
      </text>
    </comment>
    <comment ref="B26" authorId="0" shapeId="0" xr:uid="{00000000-0006-0000-0200-00000F000000}">
      <text>
        <r>
          <rPr>
            <sz val="9"/>
            <color indexed="81"/>
            <rFont val="Arial Narrow"/>
            <family val="2"/>
          </rPr>
          <t>Oligochaeta,, Nematoda, Nematomorpha etc</t>
        </r>
      </text>
    </comment>
    <comment ref="G26" authorId="0" shapeId="0" xr:uid="{00000000-0006-0000-0200-000010000000}">
      <text>
        <r>
          <rPr>
            <sz val="9"/>
            <color indexed="81"/>
            <rFont val="Arial Narrow"/>
            <family val="2"/>
          </rPr>
          <t>Ancylidae, Planorbidae, Physidae</t>
        </r>
      </text>
    </comment>
    <comment ref="G27" authorId="0" shapeId="0" xr:uid="{00000000-0006-0000-0200-000011000000}">
      <text>
        <r>
          <rPr>
            <sz val="8"/>
            <color indexed="81"/>
            <rFont val="Arial Narrow"/>
            <family val="2"/>
          </rPr>
          <t xml:space="preserve">Misc kinds such as Sprintails, Spongillaflies etc.  </t>
        </r>
        <r>
          <rPr>
            <u/>
            <sz val="8"/>
            <color indexed="81"/>
            <rFont val="Arial Narrow"/>
            <family val="2"/>
          </rPr>
          <t>Note</t>
        </r>
        <r>
          <rPr>
            <sz val="8"/>
            <color indexed="81"/>
            <rFont val="Arial Narrow"/>
            <family val="2"/>
          </rPr>
          <t>: These are rarely collected.</t>
        </r>
      </text>
    </comment>
    <comment ref="J27" authorId="0" shapeId="0" xr:uid="{00000000-0006-0000-0200-000012000000}">
      <text>
        <r>
          <rPr>
            <sz val="8"/>
            <color indexed="81"/>
            <rFont val="Arial Narrow"/>
            <family val="2"/>
          </rPr>
          <t>Enter the tolerance values if it is known.</t>
        </r>
      </text>
    </comment>
    <comment ref="E31" authorId="0" shapeId="0" xr:uid="{00000000-0006-0000-0200-000013000000}">
      <text>
        <r>
          <rPr>
            <sz val="8"/>
            <color indexed="81"/>
            <rFont val="Tahoma"/>
            <family val="2"/>
          </rPr>
          <t>Points are determined from BSV's</t>
        </r>
      </text>
    </comment>
    <comment ref="F37" authorId="0" shapeId="0" xr:uid="{00000000-0006-0000-0200-000014000000}">
      <text>
        <r>
          <rPr>
            <sz val="8"/>
            <color indexed="81"/>
            <rFont val="Tahoma"/>
            <family val="2"/>
          </rPr>
          <t>Best standard values</t>
        </r>
      </text>
    </comment>
    <comment ref="E38" authorId="0" shapeId="0" xr:uid="{00000000-0006-0000-0200-000015000000}">
      <text>
        <r>
          <rPr>
            <sz val="8"/>
            <color indexed="81"/>
            <rFont val="Tahoma"/>
            <family val="2"/>
          </rPr>
          <t>&gt; 85 Optimal, 85-70 Suboptimal, 69-50, Marginal &lt; 50 Poor</t>
        </r>
      </text>
    </comment>
  </commentList>
</comments>
</file>

<file path=xl/sharedStrings.xml><?xml version="1.0" encoding="utf-8"?>
<sst xmlns="http://schemas.openxmlformats.org/spreadsheetml/2006/main" count="500" uniqueCount="437">
  <si>
    <t>Stream</t>
  </si>
  <si>
    <t>Monitoring group</t>
  </si>
  <si>
    <t>Basin</t>
  </si>
  <si>
    <t>Latitude</t>
  </si>
  <si>
    <t>Longitude</t>
  </si>
  <si>
    <t>Directions</t>
  </si>
  <si>
    <t>Date</t>
  </si>
  <si>
    <t>Station code</t>
  </si>
  <si>
    <t>RR-miles</t>
  </si>
  <si>
    <t>Start-time</t>
  </si>
  <si>
    <t>Temperature</t>
  </si>
  <si>
    <t>pH</t>
  </si>
  <si>
    <t>Dissolved oxygen</t>
  </si>
  <si>
    <t>Conductivity</t>
  </si>
  <si>
    <t>Nitrite/nitrate</t>
  </si>
  <si>
    <t>Alkalinity</t>
  </si>
  <si>
    <t>Turbidity</t>
  </si>
  <si>
    <t>Bacteria</t>
  </si>
  <si>
    <t>Riffle</t>
  </si>
  <si>
    <t>Run</t>
  </si>
  <si>
    <t>Discharge</t>
  </si>
  <si>
    <t>(cfs)</t>
  </si>
  <si>
    <t>Level</t>
  </si>
  <si>
    <t>Sand</t>
  </si>
  <si>
    <t>Fine gravel</t>
  </si>
  <si>
    <t>Coarse gravel</t>
  </si>
  <si>
    <t>Cobble</t>
  </si>
  <si>
    <t>Boulder</t>
  </si>
  <si>
    <t>Bedrock</t>
  </si>
  <si>
    <t>Woody debris</t>
  </si>
  <si>
    <t>Count</t>
  </si>
  <si>
    <t>Water clarity</t>
  </si>
  <si>
    <t>Water color</t>
  </si>
  <si>
    <t>Water odor</t>
  </si>
  <si>
    <t>Algae color</t>
  </si>
  <si>
    <t>Algae abundance</t>
  </si>
  <si>
    <t>Channel shade</t>
  </si>
  <si>
    <t>Surface foam</t>
  </si>
  <si>
    <t>Sediment deposition</t>
  </si>
  <si>
    <t>Embeddedness</t>
  </si>
  <si>
    <t>Bank stability</t>
  </si>
  <si>
    <t>Riparian buffer width</t>
  </si>
  <si>
    <t>Points</t>
  </si>
  <si>
    <t>Total Taxa</t>
  </si>
  <si>
    <t>EPT Taxa</t>
  </si>
  <si>
    <t>Biotic Index</t>
  </si>
  <si>
    <t>Value</t>
  </si>
  <si>
    <t>Integrity</t>
  </si>
  <si>
    <t>Other</t>
  </si>
  <si>
    <t>(I)</t>
  </si>
  <si>
    <t>(L)</t>
  </si>
  <si>
    <t>Land use</t>
  </si>
  <si>
    <t>Greenbrier River</t>
  </si>
  <si>
    <t>Clear</t>
  </si>
  <si>
    <t>Murky</t>
  </si>
  <si>
    <t>Muddy</t>
  </si>
  <si>
    <t>None</t>
  </si>
  <si>
    <t>Brown</t>
  </si>
  <si>
    <t>Orange/red</t>
  </si>
  <si>
    <t>White/gray</t>
  </si>
  <si>
    <t>Black</t>
  </si>
  <si>
    <t>Musty</t>
  </si>
  <si>
    <t>Organic</t>
  </si>
  <si>
    <t>Fishy</t>
  </si>
  <si>
    <t>Rotten egg</t>
  </si>
  <si>
    <t>Chemical</t>
  </si>
  <si>
    <t>Light green</t>
  </si>
  <si>
    <t>Dark green</t>
  </si>
  <si>
    <t>Combination</t>
  </si>
  <si>
    <t>Scattered</t>
  </si>
  <si>
    <t>Moderate</t>
  </si>
  <si>
    <t>Heavy</t>
  </si>
  <si>
    <t>Algae (abn)</t>
  </si>
  <si>
    <t>Algae texture</t>
  </si>
  <si>
    <t>Even coat</t>
  </si>
  <si>
    <t>Hairy</t>
  </si>
  <si>
    <t>Matted</t>
  </si>
  <si>
    <t>Sediment color</t>
  </si>
  <si>
    <t>Foam</t>
  </si>
  <si>
    <t>Slight</t>
  </si>
  <si>
    <t>Shade</t>
  </si>
  <si>
    <t>Excellent</t>
  </si>
  <si>
    <t>Good</t>
  </si>
  <si>
    <t>Marginal</t>
  </si>
  <si>
    <t>Poor</t>
  </si>
  <si>
    <t>Optimal</t>
  </si>
  <si>
    <t>Suboptimal</t>
  </si>
  <si>
    <t>Low</t>
  </si>
  <si>
    <t>Normal</t>
  </si>
  <si>
    <t>High</t>
  </si>
  <si>
    <t>Water level</t>
  </si>
  <si>
    <t>North Branch Potomac</t>
  </si>
  <si>
    <t>South Branch Potomac</t>
  </si>
  <si>
    <t>Tygart Valley River</t>
  </si>
  <si>
    <t>Youghiagheny River</t>
  </si>
  <si>
    <t>Upper New River</t>
  </si>
  <si>
    <t>Lower New River</t>
  </si>
  <si>
    <t>Potomac Direct Drains</t>
  </si>
  <si>
    <t>Shenandoah River</t>
  </si>
  <si>
    <t>Cacapon River</t>
  </si>
  <si>
    <t>Monongahela River</t>
  </si>
  <si>
    <t>Cheat River</t>
  </si>
  <si>
    <t>West Fork River</t>
  </si>
  <si>
    <t>Dunkard Creek</t>
  </si>
  <si>
    <t>Upper Ohio River</t>
  </si>
  <si>
    <t>Middle Ohio River</t>
  </si>
  <si>
    <t>Lower Ohio River</t>
  </si>
  <si>
    <t>Upper Kanawha River</t>
  </si>
  <si>
    <t>Little Kanawha River</t>
  </si>
  <si>
    <t>Lower Kanawha River</t>
  </si>
  <si>
    <t>Elk River</t>
  </si>
  <si>
    <t>Gauley River</t>
  </si>
  <si>
    <t>Coal River</t>
  </si>
  <si>
    <t>Tug Fork River</t>
  </si>
  <si>
    <t>Big Sandy River</t>
  </si>
  <si>
    <t>James River</t>
  </si>
  <si>
    <t>Upper Guyandotte River</t>
  </si>
  <si>
    <t>Lower Guyandotte River</t>
  </si>
  <si>
    <t>Twelvepole Creek</t>
  </si>
  <si>
    <t>µs/cm</t>
  </si>
  <si>
    <t>C</t>
  </si>
  <si>
    <t>Totals</t>
  </si>
  <si>
    <t>Hancock</t>
  </si>
  <si>
    <t>Pendleton</t>
  </si>
  <si>
    <t>Brooke</t>
  </si>
  <si>
    <t>Ohio</t>
  </si>
  <si>
    <t>Upshur</t>
  </si>
  <si>
    <t>Lewis</t>
  </si>
  <si>
    <t>Marshall</t>
  </si>
  <si>
    <t>Gilmer</t>
  </si>
  <si>
    <t>Ritchie</t>
  </si>
  <si>
    <t>Wetzel</t>
  </si>
  <si>
    <t>Wood</t>
  </si>
  <si>
    <t>Wirt</t>
  </si>
  <si>
    <t>Monongalia</t>
  </si>
  <si>
    <t>Calhoun</t>
  </si>
  <si>
    <t>Preston</t>
  </si>
  <si>
    <t>Roan</t>
  </si>
  <si>
    <t>Jackson</t>
  </si>
  <si>
    <t>Marion</t>
  </si>
  <si>
    <t>Nicholas</t>
  </si>
  <si>
    <t>Clay</t>
  </si>
  <si>
    <t>Taylor</t>
  </si>
  <si>
    <t>Braxton</t>
  </si>
  <si>
    <t>Webster</t>
  </si>
  <si>
    <t>Tyler</t>
  </si>
  <si>
    <t>Pocahontas</t>
  </si>
  <si>
    <t>Pleasants</t>
  </si>
  <si>
    <t>Greenbrier</t>
  </si>
  <si>
    <t>Doddridge</t>
  </si>
  <si>
    <t>Fayette</t>
  </si>
  <si>
    <t>Harrison</t>
  </si>
  <si>
    <t>Kanawha</t>
  </si>
  <si>
    <t>Putnam</t>
  </si>
  <si>
    <t>Barbour</t>
  </si>
  <si>
    <t>Mason</t>
  </si>
  <si>
    <t>Cabell</t>
  </si>
  <si>
    <t>Tucker</t>
  </si>
  <si>
    <t>Wayne</t>
  </si>
  <si>
    <t>Lincoln</t>
  </si>
  <si>
    <t>Grant</t>
  </si>
  <si>
    <t>Boone</t>
  </si>
  <si>
    <t>Raleigh</t>
  </si>
  <si>
    <t>Hardy</t>
  </si>
  <si>
    <t>Summers</t>
  </si>
  <si>
    <t>Monroe</t>
  </si>
  <si>
    <t>Mineral</t>
  </si>
  <si>
    <t>Mercer</t>
  </si>
  <si>
    <t>Wyoming</t>
  </si>
  <si>
    <t>Hampshire</t>
  </si>
  <si>
    <t>Logan</t>
  </si>
  <si>
    <t>Morgan</t>
  </si>
  <si>
    <t>Mingo</t>
  </si>
  <si>
    <t>Berkeley</t>
  </si>
  <si>
    <t>McDowell</t>
  </si>
  <si>
    <t>Jefferson</t>
  </si>
  <si>
    <t>TDS</t>
  </si>
  <si>
    <t>Silt/clay</t>
  </si>
  <si>
    <t>(W)</t>
  </si>
  <si>
    <t>Bankfull</t>
  </si>
  <si>
    <t>Wetted</t>
  </si>
  <si>
    <t>Additional comments</t>
  </si>
  <si>
    <t>Randolph</t>
  </si>
  <si>
    <t>Metrics</t>
  </si>
  <si>
    <t>Watersheds</t>
  </si>
  <si>
    <t>Counties</t>
  </si>
  <si>
    <t>Right</t>
  </si>
  <si>
    <t>Left</t>
  </si>
  <si>
    <t>Streambed composition</t>
  </si>
  <si>
    <t>Water chemistry</t>
  </si>
  <si>
    <t>Physical conditions</t>
  </si>
  <si>
    <t>EPHEMEROPTERA</t>
  </si>
  <si>
    <t>Macroinvertebrates</t>
  </si>
  <si>
    <t>PLECOPTERA</t>
  </si>
  <si>
    <t>TRICHOPTERA</t>
  </si>
  <si>
    <t>ODONATA</t>
  </si>
  <si>
    <t>COLEOPTERA</t>
  </si>
  <si>
    <t>HEMIPTERA</t>
  </si>
  <si>
    <t>MEGALOPTERA</t>
  </si>
  <si>
    <t>DIPTERA</t>
  </si>
  <si>
    <t>MISC</t>
  </si>
  <si>
    <t>CRUSTACEA</t>
  </si>
  <si>
    <t>ANNELIDA</t>
  </si>
  <si>
    <t xml:space="preserve">TURBELLARIA </t>
  </si>
  <si>
    <t>BIVALVIA</t>
  </si>
  <si>
    <t>GASTROPODA</t>
  </si>
  <si>
    <t>Sediment odor</t>
  </si>
  <si>
    <t>Physical/habitat condition comments</t>
  </si>
  <si>
    <t>% Tolerant</t>
  </si>
  <si>
    <t>% EPT Abundance</t>
  </si>
  <si>
    <t>% Dominance</t>
  </si>
  <si>
    <t>Degrees</t>
  </si>
  <si>
    <t>Minutes</t>
  </si>
  <si>
    <t>Seconds</t>
  </si>
  <si>
    <t>Habitat  Assessment</t>
  </si>
  <si>
    <t>Habitat Integrity</t>
  </si>
  <si>
    <t>Habitat Score</t>
  </si>
  <si>
    <t>Stream Score</t>
  </si>
  <si>
    <t>Stream Integrity</t>
  </si>
  <si>
    <t>Bank veg. protection</t>
  </si>
  <si>
    <t>County</t>
  </si>
  <si>
    <t>Units</t>
  </si>
  <si>
    <t>Habitat</t>
  </si>
  <si>
    <t>Habitat (L/R)</t>
  </si>
  <si>
    <t>ppm</t>
  </si>
  <si>
    <t>mg/L</t>
  </si>
  <si>
    <t>%</t>
  </si>
  <si>
    <t>NTU</t>
  </si>
  <si>
    <t>JTU</t>
  </si>
  <si>
    <t>F</t>
  </si>
  <si>
    <t>CFU</t>
  </si>
  <si>
    <t>Abandoned mines</t>
  </si>
  <si>
    <t>MTM</t>
  </si>
  <si>
    <t>Deep mining</t>
  </si>
  <si>
    <t>Logging</t>
  </si>
  <si>
    <t>Oil and Gas</t>
  </si>
  <si>
    <t>Single family homes</t>
  </si>
  <si>
    <t>Subdivisions</t>
  </si>
  <si>
    <t>Urban</t>
  </si>
  <si>
    <t>Industrial</t>
  </si>
  <si>
    <t>Pavel roads</t>
  </si>
  <si>
    <t>Unpaved roads</t>
  </si>
  <si>
    <t>Parking lots</t>
  </si>
  <si>
    <t>Bridges</t>
  </si>
  <si>
    <t xml:space="preserve">Pasture </t>
  </si>
  <si>
    <t>Cropland</t>
  </si>
  <si>
    <t>Intensive feedlots</t>
  </si>
  <si>
    <t>Recreation</t>
  </si>
  <si>
    <t>Parks</t>
  </si>
  <si>
    <t>Trails</t>
  </si>
  <si>
    <t>Other recreation</t>
  </si>
  <si>
    <t>Trash dumps</t>
  </si>
  <si>
    <t>Landfills</t>
  </si>
  <si>
    <t>Minnow mayflies</t>
  </si>
  <si>
    <t>Flatheaded mayfly</t>
  </si>
  <si>
    <t>Spiny-crawler mayfly</t>
  </si>
  <si>
    <t>Square-gilled mayflies</t>
  </si>
  <si>
    <t>Burrowing mayflies</t>
  </si>
  <si>
    <t>Armored mayfly</t>
  </si>
  <si>
    <t>Winter stoneflies</t>
  </si>
  <si>
    <t>Patterned stoneflies</t>
  </si>
  <si>
    <t>Little brown stonefly</t>
  </si>
  <si>
    <t>Roach-like stonefly</t>
  </si>
  <si>
    <t>Giant stonefly</t>
  </si>
  <si>
    <t>Case-building caddisflies</t>
  </si>
  <si>
    <t>Free-living caddisfly</t>
  </si>
  <si>
    <t>Common netspinner</t>
  </si>
  <si>
    <t>Darner dragonfly</t>
  </si>
  <si>
    <t>Clubtail dragonfly</t>
  </si>
  <si>
    <t>Skimmer dragonfly</t>
  </si>
  <si>
    <t>Narrow-wing damselfly</t>
  </si>
  <si>
    <t>Broad-wing damselfly</t>
  </si>
  <si>
    <t>Riffle beetle</t>
  </si>
  <si>
    <t>Long-toed beetle</t>
  </si>
  <si>
    <t>Water penny</t>
  </si>
  <si>
    <t>Whirligig beetle</t>
  </si>
  <si>
    <t>Crawling water beetle</t>
  </si>
  <si>
    <t>Predacious diving beetle</t>
  </si>
  <si>
    <t>Other beetles</t>
  </si>
  <si>
    <t>Giant water bug</t>
  </si>
  <si>
    <t>Water boatman</t>
  </si>
  <si>
    <t>Backswimmer</t>
  </si>
  <si>
    <t>Water measurer</t>
  </si>
  <si>
    <t>Water scorpion</t>
  </si>
  <si>
    <t>Other true bugs</t>
  </si>
  <si>
    <t>Hellgrammite</t>
  </si>
  <si>
    <t>Fishfly</t>
  </si>
  <si>
    <t>Alderfly</t>
  </si>
  <si>
    <t>Saddle-case caddifly</t>
  </si>
  <si>
    <t>Humpless-case caddifly</t>
  </si>
  <si>
    <t>Northern-case caddisfly</t>
  </si>
  <si>
    <t>Longhorn-case caddisfly</t>
  </si>
  <si>
    <t>Finger-net caddisfly</t>
  </si>
  <si>
    <t>Tube-net caddisfly</t>
  </si>
  <si>
    <t>Pool</t>
  </si>
  <si>
    <t>Biological conditions</t>
  </si>
  <si>
    <t>Non-biting midge</t>
  </si>
  <si>
    <t>Biting midge</t>
  </si>
  <si>
    <t>Watersnipe fly</t>
  </si>
  <si>
    <t>Crane fly</t>
  </si>
  <si>
    <t>Black fly</t>
  </si>
  <si>
    <t>Horse fly</t>
  </si>
  <si>
    <t>Dance fly</t>
  </si>
  <si>
    <t>Net-wing midge</t>
  </si>
  <si>
    <t>Dixid midge</t>
  </si>
  <si>
    <t>Other true flies</t>
  </si>
  <si>
    <t>Springtails</t>
  </si>
  <si>
    <t>Aquatic moth</t>
  </si>
  <si>
    <t>Spongilla flies</t>
  </si>
  <si>
    <t>Water mites</t>
  </si>
  <si>
    <t>Crayfish</t>
  </si>
  <si>
    <t>Scud/Sideswimmer</t>
  </si>
  <si>
    <t>Sowbug</t>
  </si>
  <si>
    <t>Shrimp</t>
  </si>
  <si>
    <t>Aquatic worm</t>
  </si>
  <si>
    <t>Leech</t>
  </si>
  <si>
    <t>Horsehair worm</t>
  </si>
  <si>
    <t>Flatworm</t>
  </si>
  <si>
    <t>Limpet</t>
  </si>
  <si>
    <t>Pouch snail</t>
  </si>
  <si>
    <t>Pebble snail</t>
  </si>
  <si>
    <t>Non-operculate snails</t>
  </si>
  <si>
    <t>Operculate snails</t>
  </si>
  <si>
    <t>Mussels</t>
  </si>
  <si>
    <t>Pea clam</t>
  </si>
  <si>
    <t>Asian clam</t>
  </si>
  <si>
    <t>Taxa</t>
  </si>
  <si>
    <t>streamside</t>
  </si>
  <si>
    <t>within 1/4 mile</t>
  </si>
  <si>
    <t>watershed</t>
  </si>
  <si>
    <t>Values</t>
  </si>
  <si>
    <t>Index</t>
  </si>
  <si>
    <t>Counts</t>
  </si>
  <si>
    <t>Total</t>
  </si>
  <si>
    <t>Number of</t>
  </si>
  <si>
    <t>Tolerance</t>
  </si>
  <si>
    <t>Kinds</t>
  </si>
  <si>
    <t>Score</t>
  </si>
  <si>
    <t xml:space="preserve"> Minnow mayflies</t>
  </si>
  <si>
    <t xml:space="preserve"> Riffle beetle</t>
  </si>
  <si>
    <t xml:space="preserve"> Brush-legged mayfly</t>
  </si>
  <si>
    <t xml:space="preserve"> Long-toed beetle</t>
  </si>
  <si>
    <t xml:space="preserve"> Flatheaded mayfly</t>
  </si>
  <si>
    <t xml:space="preserve"> Whirligig beetle</t>
  </si>
  <si>
    <t xml:space="preserve"> Spiny crawler mayfly</t>
  </si>
  <si>
    <t xml:space="preserve"> Water penny</t>
  </si>
  <si>
    <t xml:space="preserve"> Square-gilled mayflies</t>
  </si>
  <si>
    <t xml:space="preserve"> Other beetles</t>
  </si>
  <si>
    <t xml:space="preserve"> Prong-gilled mayfly</t>
  </si>
  <si>
    <t xml:space="preserve"> True bugs</t>
  </si>
  <si>
    <t xml:space="preserve"> Burrowing mayflies</t>
  </si>
  <si>
    <t xml:space="preserve"> Fishfly/Hellgrammite</t>
  </si>
  <si>
    <t xml:space="preserve"> Patterened stoneflies</t>
  </si>
  <si>
    <t xml:space="preserve"> Alderfly</t>
  </si>
  <si>
    <t xml:space="preserve"> Winter stoneflies</t>
  </si>
  <si>
    <t xml:space="preserve"> Non-biting midge</t>
  </si>
  <si>
    <t xml:space="preserve"> Little brown stonefly</t>
  </si>
  <si>
    <t xml:space="preserve"> Black fly</t>
  </si>
  <si>
    <t xml:space="preserve"> Roach-like stonefly</t>
  </si>
  <si>
    <t xml:space="preserve"> Crane fly</t>
  </si>
  <si>
    <t xml:space="preserve"> Giant stonefly</t>
  </si>
  <si>
    <t xml:space="preserve"> Watersnipe fly</t>
  </si>
  <si>
    <t xml:space="preserve"> Case-building caddisflies</t>
  </si>
  <si>
    <t xml:space="preserve"> Dance fly</t>
  </si>
  <si>
    <t xml:space="preserve"> Net-spinning caddisflies</t>
  </si>
  <si>
    <t xml:space="preserve"> Dixid midge</t>
  </si>
  <si>
    <t xml:space="preserve"> Common netspinner</t>
  </si>
  <si>
    <t xml:space="preserve"> Net-wing midge</t>
  </si>
  <si>
    <t xml:space="preserve"> Free-living caddisfly</t>
  </si>
  <si>
    <t xml:space="preserve"> Horse fly</t>
  </si>
  <si>
    <t xml:space="preserve"> Dragonflies</t>
  </si>
  <si>
    <t xml:space="preserve"> Other fly larva</t>
  </si>
  <si>
    <t xml:space="preserve"> Damselflies</t>
  </si>
  <si>
    <t xml:space="preserve"> Aquatic moth</t>
  </si>
  <si>
    <t xml:space="preserve"> Crayfish</t>
  </si>
  <si>
    <t xml:space="preserve"> Pea clam</t>
  </si>
  <si>
    <t xml:space="preserve"> Scud/Sideswimmer</t>
  </si>
  <si>
    <t xml:space="preserve"> Asian clam</t>
  </si>
  <si>
    <t xml:space="preserve"> Aquatic sowbug</t>
  </si>
  <si>
    <t xml:space="preserve"> Mussel</t>
  </si>
  <si>
    <t xml:space="preserve"> Water mites</t>
  </si>
  <si>
    <t xml:space="preserve"> Operculate snails</t>
  </si>
  <si>
    <t xml:space="preserve"> Aquatic worms</t>
  </si>
  <si>
    <t xml:space="preserve"> Non-operculate snails</t>
  </si>
  <si>
    <t xml:space="preserve"> Leeches</t>
  </si>
  <si>
    <t xml:space="preserve"> Other invertebrates</t>
  </si>
  <si>
    <t xml:space="preserve"> Flatworms</t>
  </si>
  <si>
    <t>Results</t>
  </si>
  <si>
    <t>Point</t>
  </si>
  <si>
    <t>Total number collected</t>
  </si>
  <si>
    <t>Point scale</t>
  </si>
  <si>
    <t xml:space="preserve"> Total Taxa</t>
  </si>
  <si>
    <t>&gt; 18</t>
  </si>
  <si>
    <t xml:space="preserve"> EPT Taxa</t>
  </si>
  <si>
    <t>&gt; 10</t>
  </si>
  <si>
    <t>10 - 7</t>
  </si>
  <si>
    <t xml:space="preserve"> Biotic Index</t>
  </si>
  <si>
    <t>&lt; 3.5</t>
  </si>
  <si>
    <t>&gt; 6.5</t>
  </si>
  <si>
    <t xml:space="preserve"> % EPT Abundance</t>
  </si>
  <si>
    <t>&gt; 80</t>
  </si>
  <si>
    <t>59.9 - 40</t>
  </si>
  <si>
    <t>&lt; 40</t>
  </si>
  <si>
    <t xml:space="preserve"> % Dominance</t>
  </si>
  <si>
    <t>&lt; 10</t>
  </si>
  <si>
    <t xml:space="preserve"> % Tolerant</t>
  </si>
  <si>
    <t>&lt; 2</t>
  </si>
  <si>
    <t>2 - 10</t>
  </si>
  <si>
    <t>&gt; 20</t>
  </si>
  <si>
    <t>BSV</t>
  </si>
  <si>
    <t>Integrity Rating Scale</t>
  </si>
  <si>
    <t>Integrity rating</t>
  </si>
  <si>
    <t>Active construction</t>
  </si>
  <si>
    <r>
      <rPr>
        <b/>
        <sz val="9"/>
        <rFont val="Calibri"/>
        <family val="2"/>
      </rPr>
      <t>Non</t>
    </r>
    <r>
      <rPr>
        <sz val="9"/>
        <rFont val="Calibri"/>
        <family val="2"/>
      </rPr>
      <t>-</t>
    </r>
    <r>
      <rPr>
        <b/>
        <sz val="9"/>
        <rFont val="Calibri"/>
        <family val="2"/>
      </rPr>
      <t>Insect Groups</t>
    </r>
  </si>
  <si>
    <t>18 - 15</t>
  </si>
  <si>
    <t>14 - 11</t>
  </si>
  <si>
    <t>&lt; 7</t>
  </si>
  <si>
    <t>10 - 8</t>
  </si>
  <si>
    <t>7 - 5</t>
  </si>
  <si>
    <t>4 - 2</t>
  </si>
  <si>
    <t>3.5 - 4.5</t>
  </si>
  <si>
    <t>4.6 - 5.4</t>
  </si>
  <si>
    <t>5.5 - 6.5</t>
  </si>
  <si>
    <t>80 - 70</t>
  </si>
  <si>
    <t>69.9 - 60</t>
  </si>
  <si>
    <t>10 - 15</t>
  </si>
  <si>
    <t>15.1 - 25</t>
  </si>
  <si>
    <t>25.1 - 50</t>
  </si>
  <si>
    <t>&gt; 50</t>
  </si>
  <si>
    <t>10.1 - 15</t>
  </si>
  <si>
    <t>15.1 - 20</t>
  </si>
  <si>
    <t>&gt; 48</t>
  </si>
  <si>
    <t>48 - 36</t>
  </si>
  <si>
    <t>35 - 24</t>
  </si>
  <si>
    <t>&lt; 24</t>
  </si>
  <si>
    <t>VAD survey code:</t>
  </si>
  <si>
    <t>https://go.wv.gov/sos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</si>
</sst>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0.0"/>
    <numFmt numFmtId="166" formatCode="h:mm;@"/>
    <numFmt numFmtId="167" formatCode="0;[Red]0"/>
  </numFmts>
  <fonts count="36" x14ac:knownFonts="1">
    <font>
      <sz val="11"/>
      <color theme="1"/>
      <name val="Calibri"/>
      <family val="2"/>
      <scheme val="minor"/>
    </font>
    <font>
      <sz val="10"/>
      <color indexed="81"/>
      <name val="Arial Narrow"/>
      <family val="2"/>
    </font>
    <font>
      <sz val="9"/>
      <color indexed="81"/>
      <name val="Arial Narrow"/>
      <family val="2"/>
    </font>
    <font>
      <b/>
      <sz val="9"/>
      <color indexed="81"/>
      <name val="Arial Narrow"/>
      <family val="2"/>
    </font>
    <font>
      <sz val="9"/>
      <name val="Arial Narrow"/>
      <family val="2"/>
    </font>
    <font>
      <b/>
      <sz val="9"/>
      <name val="Arial Narrow"/>
      <family val="2"/>
    </font>
    <font>
      <u/>
      <sz val="10"/>
      <color indexed="81"/>
      <name val="Arial Narrow"/>
      <family val="2"/>
    </font>
    <font>
      <u/>
      <sz val="11"/>
      <color theme="10"/>
      <name val="Calibri"/>
      <family val="2"/>
    </font>
    <font>
      <b/>
      <sz val="9"/>
      <color theme="1"/>
      <name val="Arial Narrow"/>
      <family val="2"/>
    </font>
    <font>
      <u/>
      <sz val="9"/>
      <color theme="9" tint="-0.499984740745262"/>
      <name val="Arial Narrow"/>
      <family val="2"/>
    </font>
    <font>
      <sz val="9"/>
      <color theme="1"/>
      <name val="Arial Narrow"/>
      <family val="2"/>
    </font>
    <font>
      <sz val="9"/>
      <color rgb="FF000000"/>
      <name val="Arial Narrow"/>
      <family val="2"/>
    </font>
    <font>
      <sz val="8"/>
      <color indexed="81"/>
      <name val="Tahoma"/>
      <family val="2"/>
    </font>
    <font>
      <u/>
      <sz val="9"/>
      <color indexed="81"/>
      <name val="Arial Narrow"/>
      <family val="2"/>
    </font>
    <font>
      <sz val="8"/>
      <color indexed="81"/>
      <name val="Arial Narrow"/>
      <family val="2"/>
    </font>
    <font>
      <u/>
      <sz val="8"/>
      <color indexed="81"/>
      <name val="Arial Narrow"/>
      <family val="2"/>
    </font>
    <font>
      <sz val="9"/>
      <name val="Calibri"/>
      <family val="2"/>
      <scheme val="minor"/>
    </font>
    <font>
      <b/>
      <sz val="9"/>
      <name val="Calibri"/>
      <family val="2"/>
      <scheme val="minor"/>
    </font>
    <font>
      <b/>
      <sz val="9"/>
      <name val="Calibri"/>
      <family val="2"/>
    </font>
    <font>
      <sz val="9"/>
      <name val="Calibri"/>
      <family val="2"/>
    </font>
    <font>
      <u/>
      <sz val="9"/>
      <color indexed="17"/>
      <name val="Calibri"/>
      <family val="2"/>
      <scheme val="minor"/>
    </font>
    <font>
      <b/>
      <sz val="9"/>
      <color theme="9" tint="-0.499984740745262"/>
      <name val="Calibri"/>
      <family val="2"/>
      <scheme val="minor"/>
    </font>
    <font>
      <sz val="9"/>
      <color theme="1"/>
      <name val="Abadi"/>
      <family val="2"/>
    </font>
    <font>
      <sz val="9"/>
      <color theme="9" tint="-0.499984740745262"/>
      <name val="Abadi"/>
      <family val="2"/>
    </font>
    <font>
      <u/>
      <sz val="9"/>
      <color rgb="FF008000"/>
      <name val="Abadi"/>
      <family val="2"/>
    </font>
    <font>
      <sz val="9"/>
      <name val="Abadi"/>
      <family val="2"/>
    </font>
    <font>
      <b/>
      <sz val="9"/>
      <color theme="1"/>
      <name val="Abadi"/>
      <family val="2"/>
    </font>
    <font>
      <b/>
      <sz val="9"/>
      <name val="Abadi"/>
      <family val="2"/>
    </font>
    <font>
      <sz val="8"/>
      <name val="Abadi"/>
      <family val="2"/>
    </font>
    <font>
      <b/>
      <sz val="9"/>
      <color rgb="FF008000"/>
      <name val="Abadi"/>
      <family val="2"/>
    </font>
    <font>
      <b/>
      <sz val="9"/>
      <color theme="9" tint="-0.499984740745262"/>
      <name val="Abadi"/>
      <family val="2"/>
    </font>
    <font>
      <sz val="8"/>
      <color theme="9" tint="-0.499984740745262"/>
      <name val="Abadi"/>
      <family val="2"/>
    </font>
    <font>
      <sz val="9"/>
      <color indexed="8"/>
      <name val="Abadi"/>
      <family val="2"/>
    </font>
    <font>
      <sz val="7"/>
      <color theme="9" tint="-0.499984740745262"/>
      <name val="Abadi"/>
      <family val="2"/>
    </font>
    <font>
      <sz val="6"/>
      <color theme="9" tint="-0.499984740745262"/>
      <name val="Abadi"/>
      <family val="2"/>
    </font>
    <font>
      <i/>
      <u/>
      <sz val="10"/>
      <color theme="10"/>
      <name val="Calibri"/>
      <family val="2"/>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3"/>
        <bgColor indexed="64"/>
      </patternFill>
    </fill>
    <fill>
      <patternFill patternType="solid">
        <fgColor theme="6" tint="0.79998168889431442"/>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rgb="FF008000"/>
      </left>
      <right/>
      <top style="thin">
        <color indexed="64"/>
      </top>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57">
    <xf numFmtId="0" fontId="0" fillId="0" borderId="0" xfId="0"/>
    <xf numFmtId="0" fontId="8" fillId="0" borderId="0" xfId="0" applyFont="1"/>
    <xf numFmtId="0" fontId="9" fillId="0" borderId="0" xfId="1" applyFont="1" applyAlignment="1" applyProtection="1"/>
    <xf numFmtId="0" fontId="10" fillId="0" borderId="0" xfId="0" applyFont="1"/>
    <xf numFmtId="0" fontId="10" fillId="0" borderId="0" xfId="0" applyFont="1" applyAlignment="1">
      <alignment horizontal="center"/>
    </xf>
    <xf numFmtId="0" fontId="11" fillId="0" borderId="0" xfId="0" applyFont="1" applyAlignment="1">
      <alignment horizontal="center" wrapText="1"/>
    </xf>
    <xf numFmtId="0" fontId="11" fillId="0" borderId="0" xfId="0" applyFont="1" applyAlignment="1">
      <alignment horizontal="left" wrapText="1"/>
    </xf>
    <xf numFmtId="0" fontId="10" fillId="0" borderId="0" xfId="0" applyFont="1" applyAlignment="1">
      <alignment vertical="top" wrapText="1"/>
    </xf>
    <xf numFmtId="0" fontId="5" fillId="0" borderId="0" xfId="0" applyFont="1"/>
    <xf numFmtId="0" fontId="10" fillId="0" borderId="0" xfId="0" applyFont="1" applyAlignment="1">
      <alignment horizontal="center" vertical="center"/>
    </xf>
    <xf numFmtId="0" fontId="11" fillId="0" borderId="0" xfId="0" applyFont="1" applyAlignment="1">
      <alignment horizontal="center" vertical="center" wrapText="1"/>
    </xf>
    <xf numFmtId="0" fontId="10" fillId="0" borderId="0" xfId="0" applyFont="1" applyAlignment="1">
      <alignment horizontal="left"/>
    </xf>
    <xf numFmtId="0" fontId="10" fillId="0" borderId="0" xfId="0" applyFont="1" applyAlignment="1">
      <alignment horizontal="left" vertical="center"/>
    </xf>
    <xf numFmtId="0" fontId="4" fillId="0" borderId="0" xfId="1" applyFont="1" applyAlignment="1" applyProtection="1"/>
    <xf numFmtId="0" fontId="4" fillId="0" borderId="0" xfId="0" applyFont="1"/>
    <xf numFmtId="0" fontId="16" fillId="0" borderId="0" xfId="0" applyFont="1"/>
    <xf numFmtId="0" fontId="17" fillId="4" borderId="6" xfId="0" applyFont="1" applyFill="1" applyBorder="1" applyAlignment="1">
      <alignment horizontal="center" vertical="center"/>
    </xf>
    <xf numFmtId="0" fontId="16" fillId="4" borderId="6" xfId="0" applyFont="1" applyFill="1" applyBorder="1" applyAlignment="1">
      <alignment horizontal="center" vertical="center"/>
    </xf>
    <xf numFmtId="0" fontId="17" fillId="4" borderId="5" xfId="0" applyFont="1" applyFill="1" applyBorder="1" applyAlignment="1">
      <alignment horizontal="center" vertical="center"/>
    </xf>
    <xf numFmtId="0" fontId="16" fillId="4" borderId="5" xfId="0" applyFont="1" applyFill="1" applyBorder="1" applyAlignment="1">
      <alignment horizontal="center" vertical="center"/>
    </xf>
    <xf numFmtId="0" fontId="16" fillId="3" borderId="1" xfId="0" applyFont="1" applyFill="1" applyBorder="1"/>
    <xf numFmtId="1" fontId="16" fillId="0" borderId="1" xfId="0" applyNumberFormat="1" applyFont="1" applyBorder="1" applyAlignment="1" applyProtection="1">
      <alignment horizontal="center"/>
      <protection locked="0"/>
    </xf>
    <xf numFmtId="1" fontId="16" fillId="5" borderId="1" xfId="0" applyNumberFormat="1" applyFont="1" applyFill="1" applyBorder="1" applyAlignment="1" applyProtection="1">
      <alignment horizontal="center"/>
      <protection locked="0"/>
    </xf>
    <xf numFmtId="1" fontId="16" fillId="6" borderId="1" xfId="0" applyNumberFormat="1" applyFont="1" applyFill="1" applyBorder="1" applyAlignment="1">
      <alignment horizontal="center"/>
    </xf>
    <xf numFmtId="1" fontId="16" fillId="6" borderId="4" xfId="0" applyNumberFormat="1" applyFont="1" applyFill="1" applyBorder="1" applyAlignment="1">
      <alignment horizontal="center"/>
    </xf>
    <xf numFmtId="1" fontId="16" fillId="2" borderId="1" xfId="0" applyNumberFormat="1" applyFont="1" applyFill="1" applyBorder="1" applyAlignment="1" applyProtection="1">
      <alignment horizontal="center"/>
      <protection locked="0"/>
    </xf>
    <xf numFmtId="1" fontId="16" fillId="7" borderId="1" xfId="0" applyNumberFormat="1" applyFont="1" applyFill="1" applyBorder="1" applyAlignment="1" applyProtection="1">
      <alignment horizontal="center"/>
      <protection locked="0"/>
    </xf>
    <xf numFmtId="1" fontId="16" fillId="6" borderId="1" xfId="0" applyNumberFormat="1" applyFont="1" applyFill="1" applyBorder="1" applyAlignment="1" applyProtection="1">
      <alignment horizontal="center"/>
      <protection locked="0"/>
    </xf>
    <xf numFmtId="1" fontId="16" fillId="0" borderId="6" xfId="0" applyNumberFormat="1" applyFont="1" applyBorder="1" applyAlignment="1" applyProtection="1">
      <alignment horizontal="center"/>
      <protection locked="0"/>
    </xf>
    <xf numFmtId="1" fontId="16" fillId="4" borderId="6" xfId="0" applyNumberFormat="1" applyFont="1" applyFill="1" applyBorder="1" applyAlignment="1">
      <alignment horizontal="center"/>
    </xf>
    <xf numFmtId="1" fontId="16" fillId="6" borderId="6" xfId="0" applyNumberFormat="1" applyFont="1" applyFill="1" applyBorder="1" applyAlignment="1">
      <alignment horizontal="center"/>
    </xf>
    <xf numFmtId="0" fontId="16" fillId="4" borderId="5" xfId="0" applyFont="1" applyFill="1" applyBorder="1" applyAlignment="1">
      <alignment horizontal="center"/>
    </xf>
    <xf numFmtId="0" fontId="16" fillId="6" borderId="5" xfId="0" applyFont="1" applyFill="1" applyBorder="1" applyAlignment="1">
      <alignment horizontal="center"/>
    </xf>
    <xf numFmtId="0" fontId="16" fillId="4" borderId="1" xfId="0" applyFont="1" applyFill="1" applyBorder="1" applyAlignment="1">
      <alignment horizontal="right"/>
    </xf>
    <xf numFmtId="0" fontId="17" fillId="4" borderId="1" xfId="0" applyFont="1" applyFill="1" applyBorder="1" applyAlignment="1">
      <alignment horizontal="center" vertical="center"/>
    </xf>
    <xf numFmtId="0" fontId="16" fillId="3" borderId="1" xfId="0" applyFont="1" applyFill="1" applyBorder="1" applyAlignment="1">
      <alignment horizontal="left"/>
    </xf>
    <xf numFmtId="1" fontId="16" fillId="3" borderId="1" xfId="0" applyNumberFormat="1" applyFont="1" applyFill="1" applyBorder="1" applyAlignment="1">
      <alignment horizontal="center"/>
    </xf>
    <xf numFmtId="165" fontId="16" fillId="6" borderId="1" xfId="1" applyNumberFormat="1" applyFont="1" applyFill="1" applyBorder="1" applyAlignment="1" applyProtection="1">
      <alignment horizontal="center" vertical="center" wrapText="1"/>
    </xf>
    <xf numFmtId="0" fontId="16" fillId="6" borderId="1" xfId="1" applyFont="1" applyFill="1" applyBorder="1" applyAlignment="1" applyProtection="1">
      <alignment horizontal="center" vertical="center" wrapText="1"/>
    </xf>
    <xf numFmtId="49" fontId="16" fillId="3" borderId="1" xfId="0" applyNumberFormat="1" applyFont="1" applyFill="1" applyBorder="1" applyAlignment="1">
      <alignment horizontal="center" vertical="center"/>
    </xf>
    <xf numFmtId="0" fontId="16" fillId="3" borderId="1" xfId="0" applyFont="1" applyFill="1" applyBorder="1" applyAlignment="1">
      <alignment horizontal="center" vertical="center"/>
    </xf>
    <xf numFmtId="165" fontId="16" fillId="6" borderId="1" xfId="0" applyNumberFormat="1" applyFont="1" applyFill="1" applyBorder="1" applyAlignment="1">
      <alignment horizontal="center"/>
    </xf>
    <xf numFmtId="2" fontId="16" fillId="3" borderId="1" xfId="0" applyNumberFormat="1" applyFont="1" applyFill="1" applyBorder="1" applyAlignment="1">
      <alignment horizontal="center"/>
    </xf>
    <xf numFmtId="165" fontId="16" fillId="3" borderId="1" xfId="0" applyNumberFormat="1" applyFont="1" applyFill="1" applyBorder="1" applyAlignment="1">
      <alignment horizontal="center"/>
    </xf>
    <xf numFmtId="0" fontId="21" fillId="3" borderId="1" xfId="1" applyFont="1" applyFill="1" applyBorder="1" applyAlignment="1" applyProtection="1">
      <alignment horizontal="center" vertical="center"/>
    </xf>
    <xf numFmtId="49" fontId="16" fillId="6" borderId="6" xfId="0" applyNumberFormat="1" applyFont="1" applyFill="1" applyBorder="1" applyAlignment="1">
      <alignment horizontal="center" vertical="center"/>
    </xf>
    <xf numFmtId="0" fontId="16" fillId="3" borderId="1" xfId="1" applyFont="1" applyFill="1" applyBorder="1" applyAlignment="1" applyProtection="1">
      <alignment horizontal="center" vertical="center"/>
    </xf>
    <xf numFmtId="49" fontId="16" fillId="6" borderId="5" xfId="0" applyNumberFormat="1" applyFont="1" applyFill="1" applyBorder="1" applyAlignment="1">
      <alignment horizontal="center" vertical="center"/>
    </xf>
    <xf numFmtId="0" fontId="16" fillId="0" borderId="0" xfId="0" applyFont="1" applyAlignment="1">
      <alignment horizontal="center"/>
    </xf>
    <xf numFmtId="0" fontId="22" fillId="2" borderId="0" xfId="0" applyFont="1" applyFill="1"/>
    <xf numFmtId="0" fontId="22" fillId="0" borderId="0" xfId="0" applyFont="1"/>
    <xf numFmtId="0" fontId="22" fillId="0" borderId="1" xfId="0" applyFont="1" applyBorder="1" applyAlignment="1">
      <alignment horizontal="center"/>
    </xf>
    <xf numFmtId="0" fontId="25" fillId="0" borderId="1" xfId="0" applyFont="1" applyBorder="1" applyAlignment="1" applyProtection="1">
      <alignment horizontal="center" vertical="center"/>
      <protection locked="0"/>
    </xf>
    <xf numFmtId="0" fontId="22" fillId="0" borderId="0" xfId="0" applyFont="1" applyAlignment="1">
      <alignment horizontal="center" vertical="center"/>
    </xf>
    <xf numFmtId="1" fontId="23" fillId="0" borderId="1" xfId="0" applyNumberFormat="1" applyFont="1" applyBorder="1" applyAlignment="1" applyProtection="1">
      <alignment horizontal="center" vertical="center"/>
      <protection locked="0"/>
    </xf>
    <xf numFmtId="165" fontId="23" fillId="0" borderId="1" xfId="0" applyNumberFormat="1" applyFont="1" applyBorder="1" applyAlignment="1" applyProtection="1">
      <alignment horizontal="center" vertical="center"/>
      <protection locked="0"/>
    </xf>
    <xf numFmtId="0" fontId="22" fillId="0" borderId="5" xfId="0" applyFont="1" applyBorder="1" applyAlignment="1">
      <alignment horizontal="center"/>
    </xf>
    <xf numFmtId="0" fontId="25" fillId="4" borderId="5" xfId="1" applyFont="1" applyFill="1" applyBorder="1" applyAlignment="1" applyProtection="1">
      <alignment horizontal="center"/>
    </xf>
    <xf numFmtId="1" fontId="23" fillId="0" borderId="5" xfId="0" applyNumberFormat="1" applyFont="1" applyBorder="1" applyAlignment="1" applyProtection="1">
      <alignment horizontal="center" vertical="center"/>
      <protection locked="0"/>
    </xf>
    <xf numFmtId="167" fontId="23" fillId="0" borderId="1" xfId="0" applyNumberFormat="1" applyFont="1" applyBorder="1" applyAlignment="1" applyProtection="1">
      <alignment horizontal="center" vertical="center"/>
      <protection locked="0"/>
    </xf>
    <xf numFmtId="0" fontId="22" fillId="0" borderId="1" xfId="0" applyFont="1" applyBorder="1" applyAlignment="1">
      <alignment horizontal="center" vertical="center"/>
    </xf>
    <xf numFmtId="0" fontId="23" fillId="0" borderId="1" xfId="0" applyFont="1" applyBorder="1" applyAlignment="1" applyProtection="1">
      <alignment horizontal="center" vertical="center"/>
      <protection locked="0"/>
    </xf>
    <xf numFmtId="1" fontId="23" fillId="0" borderId="1" xfId="0" applyNumberFormat="1" applyFont="1" applyBorder="1" applyAlignment="1">
      <alignment horizontal="center" vertical="center"/>
    </xf>
    <xf numFmtId="0" fontId="22" fillId="2" borderId="1" xfId="0" applyFont="1" applyFill="1" applyBorder="1" applyAlignment="1">
      <alignment horizontal="center"/>
    </xf>
    <xf numFmtId="0" fontId="23" fillId="2" borderId="1" xfId="0" applyFont="1" applyFill="1" applyBorder="1" applyAlignment="1" applyProtection="1">
      <alignment horizontal="center"/>
      <protection locked="0"/>
    </xf>
    <xf numFmtId="0" fontId="22" fillId="2" borderId="1" xfId="0" applyFont="1" applyFill="1" applyBorder="1"/>
    <xf numFmtId="0" fontId="22" fillId="2" borderId="0" xfId="0" applyFont="1" applyFill="1" applyAlignment="1">
      <alignment horizontal="center"/>
    </xf>
    <xf numFmtId="0" fontId="22" fillId="2" borderId="4" xfId="0" applyFont="1" applyFill="1" applyBorder="1" applyAlignment="1">
      <alignment horizontal="center"/>
    </xf>
    <xf numFmtId="1" fontId="25" fillId="0" borderId="6" xfId="0" applyNumberFormat="1" applyFont="1" applyBorder="1" applyAlignment="1" applyProtection="1">
      <alignment horizontal="center" vertical="center"/>
      <protection locked="0"/>
    </xf>
    <xf numFmtId="0" fontId="22" fillId="2" borderId="1" xfId="0" applyFont="1" applyFill="1" applyBorder="1" applyAlignment="1">
      <alignment horizontal="center" vertical="center" wrapText="1"/>
    </xf>
    <xf numFmtId="1" fontId="23" fillId="0" borderId="6" xfId="0" applyNumberFormat="1" applyFont="1" applyBorder="1" applyAlignment="1" applyProtection="1">
      <alignment horizontal="center" vertical="center"/>
      <protection locked="0"/>
    </xf>
    <xf numFmtId="0" fontId="23" fillId="2" borderId="1" xfId="0" applyFont="1" applyFill="1" applyBorder="1" applyAlignment="1" applyProtection="1">
      <alignment horizontal="center" vertical="center" wrapText="1"/>
      <protection locked="0"/>
    </xf>
    <xf numFmtId="0" fontId="25" fillId="0" borderId="1" xfId="0" applyFont="1" applyBorder="1" applyAlignment="1">
      <alignment horizontal="center" vertical="center"/>
    </xf>
    <xf numFmtId="0" fontId="22" fillId="2" borderId="5" xfId="0" applyFont="1" applyFill="1" applyBorder="1" applyAlignment="1">
      <alignment horizontal="center" vertical="center" wrapText="1"/>
    </xf>
    <xf numFmtId="1" fontId="25" fillId="0" borderId="1" xfId="0" applyNumberFormat="1" applyFont="1" applyBorder="1" applyAlignment="1" applyProtection="1">
      <alignment horizontal="center" vertical="center"/>
      <protection locked="0"/>
    </xf>
    <xf numFmtId="1" fontId="25" fillId="0" borderId="1" xfId="0" applyNumberFormat="1" applyFont="1" applyBorder="1" applyAlignment="1">
      <alignment horizontal="center" vertical="center"/>
    </xf>
    <xf numFmtId="2" fontId="22" fillId="2" borderId="1" xfId="0" applyNumberFormat="1"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165" fontId="22" fillId="0" borderId="1" xfId="0" applyNumberFormat="1" applyFont="1" applyBorder="1" applyAlignment="1">
      <alignment horizontal="center"/>
    </xf>
    <xf numFmtId="1" fontId="22" fillId="0" borderId="1" xfId="0" applyNumberFormat="1" applyFont="1" applyBorder="1" applyAlignment="1">
      <alignment horizontal="center"/>
    </xf>
    <xf numFmtId="165" fontId="25" fillId="0" borderId="1" xfId="0" applyNumberFormat="1" applyFont="1" applyBorder="1" applyAlignment="1" applyProtection="1">
      <alignment horizontal="center" vertical="center"/>
      <protection locked="0"/>
    </xf>
    <xf numFmtId="165" fontId="22" fillId="0" borderId="6" xfId="0" applyNumberFormat="1" applyFont="1" applyBorder="1" applyAlignment="1">
      <alignment horizontal="center"/>
    </xf>
    <xf numFmtId="1" fontId="23" fillId="0" borderId="6" xfId="0" applyNumberFormat="1" applyFont="1" applyBorder="1" applyAlignment="1">
      <alignment horizontal="center" vertical="center"/>
    </xf>
    <xf numFmtId="0" fontId="34" fillId="2" borderId="1" xfId="0" applyFont="1" applyFill="1" applyBorder="1" applyAlignment="1" applyProtection="1">
      <alignment horizontal="center"/>
      <protection locked="0"/>
    </xf>
    <xf numFmtId="0" fontId="23" fillId="2" borderId="5" xfId="0" applyFont="1" applyFill="1" applyBorder="1" applyAlignment="1" applyProtection="1">
      <alignment horizontal="center"/>
      <protection locked="0"/>
    </xf>
    <xf numFmtId="0" fontId="34" fillId="2" borderId="5" xfId="0" applyFont="1" applyFill="1" applyBorder="1" applyAlignment="1" applyProtection="1">
      <alignment horizontal="center"/>
      <protection locked="0"/>
    </xf>
    <xf numFmtId="0" fontId="34" fillId="0" borderId="1"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4" xfId="0" applyFont="1" applyBorder="1" applyAlignment="1" applyProtection="1">
      <alignment horizontal="center" vertical="center"/>
      <protection locked="0"/>
    </xf>
    <xf numFmtId="165" fontId="28" fillId="2" borderId="1" xfId="0" applyNumberFormat="1" applyFont="1" applyFill="1" applyBorder="1" applyAlignment="1" applyProtection="1">
      <alignment horizontal="center" vertical="center"/>
      <protection hidden="1"/>
    </xf>
    <xf numFmtId="165" fontId="28" fillId="2" borderId="5" xfId="0" applyNumberFormat="1" applyFont="1" applyFill="1" applyBorder="1" applyAlignment="1" applyProtection="1">
      <alignment horizontal="center" vertical="center"/>
      <protection hidden="1"/>
    </xf>
    <xf numFmtId="0" fontId="27" fillId="4" borderId="4" xfId="1" applyFont="1" applyFill="1" applyBorder="1" applyAlignment="1" applyProtection="1">
      <alignment horizontal="center"/>
    </xf>
    <xf numFmtId="0" fontId="27" fillId="4" borderId="14" xfId="1" applyFont="1" applyFill="1" applyBorder="1" applyAlignment="1" applyProtection="1">
      <alignment horizontal="center"/>
    </xf>
    <xf numFmtId="1" fontId="23" fillId="0" borderId="1" xfId="0" applyNumberFormat="1"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166" fontId="23" fillId="0" borderId="4" xfId="0" applyNumberFormat="1" applyFont="1" applyBorder="1" applyAlignment="1" applyProtection="1">
      <alignment horizontal="center" vertical="center"/>
      <protection locked="0"/>
    </xf>
    <xf numFmtId="166" fontId="23" fillId="0" borderId="9" xfId="0" applyNumberFormat="1" applyFont="1" applyBorder="1" applyAlignment="1" applyProtection="1">
      <alignment horizontal="center" vertical="center"/>
      <protection locked="0"/>
    </xf>
    <xf numFmtId="0" fontId="22" fillId="0" borderId="1" xfId="0" applyFont="1" applyBorder="1" applyAlignment="1">
      <alignment horizontal="center" vertical="center"/>
    </xf>
    <xf numFmtId="0" fontId="26" fillId="4" borderId="4" xfId="0" applyFont="1" applyFill="1" applyBorder="1" applyAlignment="1">
      <alignment horizontal="center"/>
    </xf>
    <xf numFmtId="0" fontId="26" fillId="4" borderId="14" xfId="0" applyFont="1" applyFill="1" applyBorder="1" applyAlignment="1">
      <alignment horizontal="center"/>
    </xf>
    <xf numFmtId="0" fontId="26" fillId="4" borderId="9" xfId="0" applyFont="1" applyFill="1" applyBorder="1" applyAlignment="1">
      <alignment horizontal="center"/>
    </xf>
    <xf numFmtId="0" fontId="23" fillId="0" borderId="4"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2" fillId="0" borderId="4" xfId="0" applyFont="1" applyBorder="1" applyAlignment="1">
      <alignment horizontal="center"/>
    </xf>
    <xf numFmtId="0" fontId="22" fillId="0" borderId="9" xfId="0" applyFont="1" applyBorder="1" applyAlignment="1">
      <alignment horizontal="center"/>
    </xf>
    <xf numFmtId="0" fontId="22" fillId="0" borderId="2" xfId="0" applyFont="1" applyBorder="1" applyAlignment="1">
      <alignment horizontal="center" vertical="center"/>
    </xf>
    <xf numFmtId="0" fontId="22" fillId="0" borderId="13"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22" fillId="0" borderId="14" xfId="0" applyFont="1" applyBorder="1" applyAlignment="1">
      <alignment horizontal="center"/>
    </xf>
    <xf numFmtId="0" fontId="22" fillId="0" borderId="15" xfId="0" applyFont="1" applyBorder="1" applyAlignment="1">
      <alignment horizontal="center" vertical="center"/>
    </xf>
    <xf numFmtId="164" fontId="23" fillId="0" borderId="4" xfId="0" applyNumberFormat="1" applyFont="1" applyBorder="1" applyAlignment="1" applyProtection="1">
      <alignment horizontal="center" vertical="center"/>
      <protection locked="0"/>
    </xf>
    <xf numFmtId="164" fontId="23" fillId="0" borderId="8" xfId="0" applyNumberFormat="1" applyFont="1" applyBorder="1" applyAlignment="1" applyProtection="1">
      <alignment horizontal="center" vertical="center"/>
      <protection locked="0"/>
    </xf>
    <xf numFmtId="0" fontId="24" fillId="0" borderId="4" xfId="1" applyFont="1" applyBorder="1" applyAlignment="1" applyProtection="1">
      <alignment horizontal="center" vertical="center"/>
    </xf>
    <xf numFmtId="0" fontId="24" fillId="0" borderId="7" xfId="1" applyFont="1" applyBorder="1" applyAlignment="1" applyProtection="1">
      <alignment horizontal="center" vertical="center"/>
    </xf>
    <xf numFmtId="0" fontId="25" fillId="2" borderId="4" xfId="1" applyFont="1" applyFill="1" applyBorder="1" applyAlignment="1" applyProtection="1">
      <alignment horizontal="center"/>
    </xf>
    <xf numFmtId="0" fontId="25" fillId="2" borderId="14" xfId="1" applyFont="1" applyFill="1" applyBorder="1" applyAlignment="1" applyProtection="1">
      <alignment horizontal="center"/>
    </xf>
    <xf numFmtId="0" fontId="32" fillId="0" borderId="2" xfId="0" applyFont="1" applyBorder="1" applyAlignment="1">
      <alignment horizontal="center"/>
    </xf>
    <xf numFmtId="0" fontId="22" fillId="0" borderId="13" xfId="0" applyFont="1" applyBorder="1" applyAlignment="1">
      <alignment horizontal="center"/>
    </xf>
    <xf numFmtId="0" fontId="23" fillId="0" borderId="4" xfId="0" applyFont="1" applyBorder="1" applyAlignment="1" applyProtection="1">
      <alignment horizontal="center"/>
      <protection locked="0"/>
    </xf>
    <xf numFmtId="0" fontId="23" fillId="0" borderId="9" xfId="0" applyFont="1" applyBorder="1" applyAlignment="1" applyProtection="1">
      <alignment horizontal="center"/>
      <protection locked="0"/>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6" fillId="2" borderId="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9" xfId="0" applyFont="1" applyFill="1" applyBorder="1" applyAlignment="1">
      <alignment horizontal="center" vertical="center"/>
    </xf>
    <xf numFmtId="0" fontId="26" fillId="4" borderId="4" xfId="0" applyFont="1" applyFill="1" applyBorder="1" applyAlignment="1">
      <alignment horizontal="left"/>
    </xf>
    <xf numFmtId="0" fontId="26" fillId="4" borderId="14" xfId="0" applyFont="1" applyFill="1" applyBorder="1" applyAlignment="1">
      <alignment horizontal="left"/>
    </xf>
    <xf numFmtId="0" fontId="26" fillId="4" borderId="9" xfId="0" applyFont="1" applyFill="1" applyBorder="1" applyAlignment="1">
      <alignment horizontal="left"/>
    </xf>
    <xf numFmtId="1" fontId="23" fillId="0" borderId="4" xfId="0" applyNumberFormat="1" applyFont="1" applyBorder="1" applyAlignment="1" applyProtection="1">
      <alignment horizontal="center" vertical="center"/>
      <protection locked="0"/>
    </xf>
    <xf numFmtId="1" fontId="23" fillId="0" borderId="9" xfId="0" applyNumberFormat="1" applyFont="1" applyBorder="1" applyAlignment="1" applyProtection="1">
      <alignment horizontal="center" vertical="center"/>
      <protection locked="0"/>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25" fillId="2" borderId="6" xfId="0" applyFont="1" applyFill="1" applyBorder="1" applyAlignment="1" applyProtection="1">
      <alignment horizontal="center" vertical="center"/>
      <protection hidden="1"/>
    </xf>
    <xf numFmtId="0" fontId="25" fillId="2" borderId="16" xfId="0" applyFont="1" applyFill="1" applyBorder="1" applyAlignment="1" applyProtection="1">
      <alignment horizontal="center" vertical="center"/>
      <protection hidden="1"/>
    </xf>
    <xf numFmtId="0" fontId="25" fillId="2" borderId="5" xfId="0" applyFont="1" applyFill="1" applyBorder="1" applyAlignment="1" applyProtection="1">
      <alignment horizontal="center" vertical="center"/>
      <protection hidden="1"/>
    </xf>
    <xf numFmtId="2" fontId="23" fillId="0" borderId="6" xfId="0" applyNumberFormat="1" applyFont="1" applyBorder="1" applyAlignment="1">
      <alignment horizontal="center" vertical="center"/>
    </xf>
    <xf numFmtId="2" fontId="23" fillId="0" borderId="5" xfId="0" applyNumberFormat="1" applyFont="1" applyBorder="1" applyAlignment="1">
      <alignment horizontal="center" vertical="center"/>
    </xf>
    <xf numFmtId="0" fontId="22" fillId="0" borderId="12" xfId="0" applyFont="1" applyBorder="1" applyAlignment="1">
      <alignment horizontal="center"/>
    </xf>
    <xf numFmtId="0" fontId="22" fillId="0" borderId="8" xfId="0" applyFont="1" applyBorder="1" applyAlignment="1">
      <alignment horizontal="center"/>
    </xf>
    <xf numFmtId="0" fontId="28" fillId="0" borderId="2"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13" xfId="0" applyFont="1" applyBorder="1" applyAlignment="1" applyProtection="1">
      <alignment horizontal="left" vertical="top" wrapText="1"/>
      <protection locked="0"/>
    </xf>
    <xf numFmtId="0" fontId="28" fillId="0" borderId="12" xfId="0" applyFont="1" applyBorder="1" applyAlignment="1" applyProtection="1">
      <alignment horizontal="left" vertical="top" wrapText="1"/>
      <protection locked="0"/>
    </xf>
    <xf numFmtId="0" fontId="28" fillId="0" borderId="7"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2" fillId="0" borderId="4" xfId="0" applyFont="1" applyBorder="1" applyAlignment="1">
      <alignment horizontal="right"/>
    </xf>
    <xf numFmtId="0" fontId="22" fillId="0" borderId="9" xfId="0" applyFont="1" applyBorder="1" applyAlignment="1">
      <alignment horizontal="right"/>
    </xf>
    <xf numFmtId="0" fontId="29" fillId="2" borderId="6"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3" fillId="0" borderId="4" xfId="0" applyFont="1" applyBorder="1" applyAlignment="1" applyProtection="1">
      <alignment horizontal="left"/>
      <protection locked="0"/>
    </xf>
    <xf numFmtId="0" fontId="23" fillId="0" borderId="14" xfId="0" applyFont="1" applyBorder="1" applyAlignment="1" applyProtection="1">
      <alignment horizontal="left"/>
      <protection locked="0"/>
    </xf>
    <xf numFmtId="0" fontId="23" fillId="0" borderId="9" xfId="0" applyFont="1" applyBorder="1" applyAlignment="1" applyProtection="1">
      <alignment horizontal="left"/>
      <protection locked="0"/>
    </xf>
    <xf numFmtId="0" fontId="23" fillId="0" borderId="2"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32" fillId="0" borderId="4" xfId="0" applyFont="1" applyBorder="1" applyAlignment="1">
      <alignment horizontal="center" vertical="center"/>
    </xf>
    <xf numFmtId="0" fontId="32" fillId="0" borderId="9" xfId="0" applyFont="1" applyBorder="1" applyAlignment="1">
      <alignment horizontal="center" vertical="center"/>
    </xf>
    <xf numFmtId="0" fontId="25" fillId="0" borderId="1" xfId="0" applyFont="1" applyBorder="1" applyAlignment="1">
      <alignment horizontal="left" vertical="center"/>
    </xf>
    <xf numFmtId="0" fontId="25" fillId="0" borderId="1" xfId="0" applyFont="1" applyBorder="1" applyAlignment="1" applyProtection="1">
      <alignment horizontal="center" vertical="center"/>
      <protection locked="0"/>
    </xf>
    <xf numFmtId="0" fontId="22" fillId="2" borderId="4" xfId="0" applyFont="1" applyFill="1" applyBorder="1" applyAlignment="1">
      <alignment horizontal="center"/>
    </xf>
    <xf numFmtId="0" fontId="22" fillId="2" borderId="9" xfId="0" applyFont="1" applyFill="1" applyBorder="1" applyAlignment="1">
      <alignment horizontal="center"/>
    </xf>
    <xf numFmtId="0" fontId="22" fillId="2" borderId="4"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7" fillId="4" borderId="4" xfId="0" applyFont="1" applyFill="1" applyBorder="1" applyAlignment="1">
      <alignment horizontal="left" vertical="center"/>
    </xf>
    <xf numFmtId="0" fontId="27" fillId="4" borderId="14" xfId="0" applyFont="1" applyFill="1" applyBorder="1" applyAlignment="1">
      <alignment horizontal="left" vertical="center"/>
    </xf>
    <xf numFmtId="0" fontId="27" fillId="4" borderId="9" xfId="0" applyFont="1" applyFill="1" applyBorder="1" applyAlignment="1">
      <alignment horizontal="left" vertical="center"/>
    </xf>
    <xf numFmtId="0" fontId="31" fillId="0" borderId="2"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0" fontId="31" fillId="0" borderId="13" xfId="0" applyFont="1" applyBorder="1" applyAlignment="1" applyProtection="1">
      <alignment horizontal="left" vertical="top" wrapText="1"/>
      <protection locked="0"/>
    </xf>
    <xf numFmtId="0" fontId="31" fillId="0" borderId="10" xfId="0" applyFont="1" applyBorder="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31" fillId="0" borderId="11" xfId="0" applyFont="1" applyBorder="1" applyAlignment="1" applyProtection="1">
      <alignment horizontal="left" vertical="top" wrapText="1"/>
      <protection locked="0"/>
    </xf>
    <xf numFmtId="0" fontId="31" fillId="0" borderId="12" xfId="0" applyFont="1" applyBorder="1" applyAlignment="1" applyProtection="1">
      <alignment horizontal="left" vertical="top" wrapText="1"/>
      <protection locked="0"/>
    </xf>
    <xf numFmtId="0" fontId="31" fillId="0" borderId="7" xfId="0" applyFont="1" applyBorder="1" applyAlignment="1" applyProtection="1">
      <alignment horizontal="left" vertical="top" wrapText="1"/>
      <protection locked="0"/>
    </xf>
    <xf numFmtId="0" fontId="31" fillId="0" borderId="8" xfId="0" applyFont="1" applyBorder="1" applyAlignment="1" applyProtection="1">
      <alignment horizontal="left" vertical="top" wrapText="1"/>
      <protection locked="0"/>
    </xf>
    <xf numFmtId="0" fontId="22" fillId="4" borderId="4" xfId="0" applyFont="1" applyFill="1" applyBorder="1" applyAlignment="1">
      <alignment horizontal="center"/>
    </xf>
    <xf numFmtId="0" fontId="22" fillId="4" borderId="14" xfId="0" applyFont="1" applyFill="1" applyBorder="1" applyAlignment="1">
      <alignment horizontal="center"/>
    </xf>
    <xf numFmtId="0" fontId="22" fillId="4" borderId="9" xfId="0" applyFont="1" applyFill="1" applyBorder="1" applyAlignment="1">
      <alignment horizontal="center"/>
    </xf>
    <xf numFmtId="1" fontId="30" fillId="2" borderId="4" xfId="0" applyNumberFormat="1" applyFont="1" applyFill="1" applyBorder="1" applyAlignment="1">
      <alignment horizontal="center" vertical="center"/>
    </xf>
    <xf numFmtId="0" fontId="30" fillId="2" borderId="9" xfId="0" applyFont="1" applyFill="1" applyBorder="1" applyAlignment="1">
      <alignment horizontal="center" vertical="center"/>
    </xf>
    <xf numFmtId="0" fontId="23" fillId="2" borderId="4"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protection locked="0"/>
    </xf>
    <xf numFmtId="0" fontId="22" fillId="0" borderId="14" xfId="0" applyFont="1" applyBorder="1" applyAlignment="1">
      <alignment horizontal="right" vertical="center"/>
    </xf>
    <xf numFmtId="0" fontId="22" fillId="0" borderId="9" xfId="0" applyFont="1" applyBorder="1" applyAlignment="1">
      <alignment horizontal="right" vertical="center"/>
    </xf>
    <xf numFmtId="0" fontId="35" fillId="0" borderId="4" xfId="1" applyFont="1" applyBorder="1" applyAlignment="1" applyProtection="1">
      <alignment horizontal="left" vertical="center"/>
    </xf>
    <xf numFmtId="0" fontId="35" fillId="0" borderId="14" xfId="1" applyFont="1" applyBorder="1" applyAlignment="1" applyProtection="1">
      <alignment horizontal="left" vertical="center"/>
    </xf>
    <xf numFmtId="0" fontId="26" fillId="0" borderId="4" xfId="0" applyFont="1" applyBorder="1" applyAlignment="1">
      <alignment horizontal="left" vertical="center"/>
    </xf>
    <xf numFmtId="0" fontId="26" fillId="0" borderId="14" xfId="0" applyFont="1" applyBorder="1" applyAlignment="1">
      <alignment horizontal="left" vertical="center"/>
    </xf>
    <xf numFmtId="0" fontId="26" fillId="0" borderId="9" xfId="0" applyFont="1" applyBorder="1" applyAlignment="1">
      <alignment horizontal="left" vertical="center"/>
    </xf>
    <xf numFmtId="0" fontId="22" fillId="4" borderId="4" xfId="0" applyFont="1" applyFill="1" applyBorder="1" applyAlignment="1">
      <alignment horizontal="center" vertical="center"/>
    </xf>
    <xf numFmtId="0" fontId="22" fillId="4" borderId="14" xfId="0" applyFont="1" applyFill="1" applyBorder="1" applyAlignment="1">
      <alignment horizontal="center" vertical="center"/>
    </xf>
    <xf numFmtId="0" fontId="22" fillId="4" borderId="9" xfId="0" applyFont="1" applyFill="1" applyBorder="1" applyAlignment="1">
      <alignment horizontal="center" vertical="center"/>
    </xf>
    <xf numFmtId="0" fontId="33" fillId="0" borderId="5"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3" fillId="2" borderId="4" xfId="0" applyFont="1" applyFill="1" applyBorder="1" applyAlignment="1" applyProtection="1">
      <alignment horizontal="left" vertical="center"/>
      <protection locked="0"/>
    </xf>
    <xf numFmtId="0" fontId="33" fillId="2" borderId="9" xfId="0" applyFont="1" applyFill="1" applyBorder="1" applyAlignment="1" applyProtection="1">
      <alignment horizontal="left" vertical="center"/>
      <protection locked="0"/>
    </xf>
    <xf numFmtId="0" fontId="26" fillId="0" borderId="2" xfId="0" applyFont="1" applyBorder="1" applyAlignment="1">
      <alignment horizontal="right" vertical="center"/>
    </xf>
    <xf numFmtId="0" fontId="26" fillId="0" borderId="3" xfId="0" applyFont="1" applyBorder="1" applyAlignment="1">
      <alignment horizontal="right" vertical="center"/>
    </xf>
    <xf numFmtId="0" fontId="26" fillId="0" borderId="13" xfId="0" applyFont="1" applyBorder="1" applyAlignment="1">
      <alignment horizontal="right" vertical="center"/>
    </xf>
    <xf numFmtId="0" fontId="26" fillId="2" borderId="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8" xfId="0" applyFont="1" applyFill="1" applyBorder="1" applyAlignment="1">
      <alignment horizontal="center" vertical="center"/>
    </xf>
    <xf numFmtId="1" fontId="30" fillId="0" borderId="2" xfId="0" applyNumberFormat="1" applyFont="1" applyBorder="1" applyAlignment="1" applyProtection="1">
      <alignment horizontal="center" vertical="center" wrapText="1"/>
      <protection locked="0"/>
    </xf>
    <xf numFmtId="1" fontId="30" fillId="0" borderId="13" xfId="0" applyNumberFormat="1" applyFont="1" applyBorder="1" applyAlignment="1" applyProtection="1">
      <alignment horizontal="center" vertical="center" wrapText="1"/>
      <protection locked="0"/>
    </xf>
    <xf numFmtId="1" fontId="30" fillId="0" borderId="12" xfId="0" applyNumberFormat="1" applyFont="1" applyBorder="1" applyAlignment="1" applyProtection="1">
      <alignment horizontal="center" vertical="center" wrapText="1"/>
      <protection locked="0"/>
    </xf>
    <xf numFmtId="1" fontId="30" fillId="0" borderId="8" xfId="0" applyNumberFormat="1" applyFont="1" applyBorder="1" applyAlignment="1" applyProtection="1">
      <alignment horizontal="center" vertical="center" wrapText="1"/>
      <protection locked="0"/>
    </xf>
    <xf numFmtId="0" fontId="23" fillId="0" borderId="2"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10" fillId="0" borderId="0" xfId="0" applyFont="1" applyAlignment="1">
      <alignment horizontal="center"/>
    </xf>
    <xf numFmtId="0" fontId="17" fillId="4" borderId="6" xfId="0" applyFont="1" applyFill="1" applyBorder="1" applyAlignment="1">
      <alignment horizontal="center" vertical="center"/>
    </xf>
    <xf numFmtId="0" fontId="17" fillId="4" borderId="5" xfId="0" applyFont="1" applyFill="1" applyBorder="1" applyAlignment="1">
      <alignment horizontal="center" vertical="center"/>
    </xf>
    <xf numFmtId="0" fontId="16" fillId="4" borderId="4" xfId="0" applyFont="1" applyFill="1" applyBorder="1" applyAlignment="1" applyProtection="1">
      <alignment horizontal="center"/>
      <protection hidden="1"/>
    </xf>
    <xf numFmtId="0" fontId="16" fillId="4" borderId="14" xfId="0" applyFont="1" applyFill="1" applyBorder="1" applyAlignment="1" applyProtection="1">
      <alignment horizontal="center"/>
      <protection hidden="1"/>
    </xf>
    <xf numFmtId="0" fontId="16" fillId="4" borderId="9" xfId="0" applyFont="1" applyFill="1" applyBorder="1" applyAlignment="1" applyProtection="1">
      <alignment horizontal="center"/>
      <protection hidden="1"/>
    </xf>
    <xf numFmtId="0" fontId="16" fillId="3" borderId="6" xfId="0" applyFont="1" applyFill="1" applyBorder="1" applyAlignment="1">
      <alignment horizontal="left" vertical="center"/>
    </xf>
    <xf numFmtId="0" fontId="16" fillId="3" borderId="5" xfId="0" applyFont="1" applyFill="1" applyBorder="1" applyAlignment="1">
      <alignment horizontal="left" vertical="center"/>
    </xf>
    <xf numFmtId="1" fontId="21" fillId="3" borderId="4" xfId="0" applyNumberFormat="1" applyFont="1" applyFill="1" applyBorder="1" applyAlignment="1">
      <alignment horizontal="center" vertical="center"/>
    </xf>
    <xf numFmtId="1" fontId="21" fillId="3" borderId="9" xfId="0" applyNumberFormat="1"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3" borderId="4" xfId="0" applyFont="1" applyFill="1" applyBorder="1" applyAlignment="1">
      <alignment horizontal="center" vertical="center"/>
    </xf>
    <xf numFmtId="0" fontId="16" fillId="3" borderId="9" xfId="0" applyFont="1" applyFill="1" applyBorder="1" applyAlignment="1">
      <alignment horizontal="center" vertical="center"/>
    </xf>
    <xf numFmtId="0" fontId="16" fillId="6" borderId="12" xfId="1" applyFont="1" applyFill="1" applyBorder="1" applyAlignment="1" applyProtection="1">
      <alignment horizontal="center" vertical="center" wrapText="1"/>
    </xf>
    <xf numFmtId="0" fontId="16" fillId="6" borderId="8" xfId="1" applyFont="1" applyFill="1" applyBorder="1" applyAlignment="1" applyProtection="1">
      <alignment horizontal="center" vertical="center" wrapText="1"/>
    </xf>
    <xf numFmtId="0" fontId="20" fillId="4" borderId="6" xfId="1" applyFont="1" applyFill="1" applyBorder="1" applyAlignment="1" applyProtection="1">
      <alignment horizontal="center" vertical="center"/>
    </xf>
    <xf numFmtId="0" fontId="20" fillId="4" borderId="5" xfId="1" applyFont="1" applyFill="1" applyBorder="1" applyAlignment="1" applyProtection="1">
      <alignment horizontal="center" vertical="center"/>
    </xf>
    <xf numFmtId="1" fontId="16" fillId="4" borderId="6" xfId="0" applyNumberFormat="1" applyFont="1" applyFill="1" applyBorder="1" applyAlignment="1">
      <alignment horizontal="center" vertical="center"/>
    </xf>
    <xf numFmtId="1" fontId="16" fillId="4" borderId="5" xfId="0" applyNumberFormat="1" applyFont="1" applyFill="1" applyBorder="1" applyAlignment="1">
      <alignment horizontal="center" vertical="center"/>
    </xf>
    <xf numFmtId="1" fontId="16" fillId="6" borderId="6" xfId="0" applyNumberFormat="1" applyFont="1" applyFill="1" applyBorder="1" applyAlignment="1">
      <alignment horizontal="center" vertical="center"/>
    </xf>
    <xf numFmtId="1" fontId="16" fillId="6" borderId="5" xfId="0" applyNumberFormat="1" applyFont="1" applyFill="1" applyBorder="1" applyAlignment="1">
      <alignment horizontal="center" vertical="center"/>
    </xf>
    <xf numFmtId="0" fontId="16" fillId="0" borderId="4" xfId="0" applyFont="1" applyBorder="1" applyAlignment="1" applyProtection="1">
      <alignment horizontal="right"/>
      <protection locked="0"/>
    </xf>
    <xf numFmtId="0" fontId="16" fillId="0" borderId="14" xfId="0" applyFont="1" applyBorder="1" applyAlignment="1" applyProtection="1">
      <alignment horizontal="right"/>
      <protection locked="0"/>
    </xf>
    <xf numFmtId="0" fontId="16" fillId="0" borderId="9" xfId="0" applyFont="1" applyBorder="1" applyAlignment="1" applyProtection="1">
      <alignment horizontal="right"/>
      <protection locked="0"/>
    </xf>
    <xf numFmtId="1" fontId="17" fillId="6" borderId="4" xfId="0" applyNumberFormat="1" applyFont="1" applyFill="1" applyBorder="1" applyAlignment="1" applyProtection="1">
      <alignment horizontal="center"/>
      <protection locked="0"/>
    </xf>
    <xf numFmtId="1" fontId="17" fillId="6" borderId="9" xfId="0" applyNumberFormat="1"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wv.gov/sos" TargetMode="External"/><Relationship Id="rId1" Type="http://schemas.openxmlformats.org/officeDocument/2006/relationships/hyperlink" Target="http://ims.wvgs.wvnet.edu/topo/viewer.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epa.gov/owow/monitoring/volunteer/stream/108.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53"/>
  <sheetViews>
    <sheetView tabSelected="1" workbookViewId="0">
      <selection activeCell="Q24" sqref="Q24"/>
    </sheetView>
  </sheetViews>
  <sheetFormatPr defaultRowHeight="12" x14ac:dyDescent="0.2"/>
  <cols>
    <col min="1" max="1" width="2.7109375" style="50" customWidth="1"/>
    <col min="2" max="3" width="9.7109375" style="50" customWidth="1"/>
    <col min="4" max="4" width="7.7109375" style="50" customWidth="1"/>
    <col min="5" max="5" width="8.140625" style="50" customWidth="1"/>
    <col min="6" max="7" width="9.7109375" style="50" customWidth="1"/>
    <col min="8" max="8" width="7.7109375" style="50" customWidth="1"/>
    <col min="9" max="9" width="8.140625" style="50" customWidth="1"/>
    <col min="10" max="10" width="7.7109375" style="50" customWidth="1"/>
    <col min="11" max="13" width="8.7109375" style="50" customWidth="1"/>
    <col min="14" max="14" width="6.7109375" style="50" customWidth="1"/>
    <col min="15" max="16384" width="9.140625" style="50"/>
  </cols>
  <sheetData>
    <row r="1" spans="2:14" ht="8.1" customHeight="1" x14ac:dyDescent="0.2">
      <c r="B1" s="49"/>
      <c r="C1" s="49"/>
      <c r="D1" s="49"/>
      <c r="E1" s="49"/>
      <c r="F1" s="49"/>
      <c r="G1" s="49"/>
      <c r="H1" s="49"/>
      <c r="I1" s="49"/>
      <c r="J1" s="49"/>
      <c r="K1" s="49"/>
      <c r="L1" s="49"/>
      <c r="M1" s="49"/>
    </row>
    <row r="2" spans="2:14" x14ac:dyDescent="0.2">
      <c r="B2" s="51" t="s">
        <v>0</v>
      </c>
      <c r="C2" s="103"/>
      <c r="D2" s="104"/>
      <c r="E2" s="104"/>
      <c r="F2" s="104"/>
      <c r="G2" s="104"/>
      <c r="H2" s="105"/>
      <c r="I2" s="51" t="s">
        <v>2</v>
      </c>
      <c r="J2" s="94"/>
      <c r="K2" s="95"/>
      <c r="L2" s="95"/>
      <c r="M2" s="95"/>
      <c r="N2" s="96"/>
    </row>
    <row r="3" spans="2:14" s="53" customFormat="1" x14ac:dyDescent="0.2">
      <c r="B3" s="106" t="s">
        <v>1</v>
      </c>
      <c r="C3" s="107"/>
      <c r="D3" s="103"/>
      <c r="E3" s="104"/>
      <c r="F3" s="104"/>
      <c r="G3" s="104"/>
      <c r="H3" s="105"/>
      <c r="I3" s="118"/>
      <c r="J3" s="119"/>
      <c r="K3" s="52" t="s">
        <v>211</v>
      </c>
      <c r="L3" s="52" t="s">
        <v>212</v>
      </c>
      <c r="M3" s="52" t="s">
        <v>213</v>
      </c>
      <c r="N3" s="99"/>
    </row>
    <row r="4" spans="2:14" ht="12.75" customHeight="1" x14ac:dyDescent="0.2">
      <c r="B4" s="108" t="s">
        <v>5</v>
      </c>
      <c r="C4" s="109"/>
      <c r="D4" s="163"/>
      <c r="E4" s="164"/>
      <c r="F4" s="164"/>
      <c r="G4" s="164"/>
      <c r="H4" s="165"/>
      <c r="I4" s="106" t="s">
        <v>3</v>
      </c>
      <c r="J4" s="114"/>
      <c r="K4" s="54"/>
      <c r="L4" s="54"/>
      <c r="M4" s="54"/>
      <c r="N4" s="99"/>
    </row>
    <row r="5" spans="2:14" ht="12.75" customHeight="1" x14ac:dyDescent="0.2">
      <c r="B5" s="110"/>
      <c r="C5" s="111"/>
      <c r="D5" s="166"/>
      <c r="E5" s="167"/>
      <c r="F5" s="167"/>
      <c r="G5" s="167"/>
      <c r="H5" s="168"/>
      <c r="I5" s="106" t="s">
        <v>4</v>
      </c>
      <c r="J5" s="114"/>
      <c r="K5" s="54"/>
      <c r="L5" s="54"/>
      <c r="M5" s="54"/>
      <c r="N5" s="99"/>
    </row>
    <row r="6" spans="2:14" ht="12.75" customHeight="1" x14ac:dyDescent="0.2">
      <c r="B6" s="112"/>
      <c r="C6" s="113"/>
      <c r="D6" s="169"/>
      <c r="E6" s="170"/>
      <c r="F6" s="170"/>
      <c r="G6" s="170"/>
      <c r="H6" s="171"/>
      <c r="I6" s="120" t="s">
        <v>220</v>
      </c>
      <c r="J6" s="121"/>
      <c r="K6" s="93"/>
      <c r="L6" s="93"/>
      <c r="M6" s="93"/>
      <c r="N6" s="93"/>
    </row>
    <row r="7" spans="2:14" x14ac:dyDescent="0.2">
      <c r="B7" s="115" t="s">
        <v>7</v>
      </c>
      <c r="C7" s="109"/>
      <c r="D7" s="94"/>
      <c r="E7" s="95"/>
      <c r="F7" s="96"/>
      <c r="G7" s="51" t="s">
        <v>8</v>
      </c>
      <c r="H7" s="55"/>
      <c r="I7" s="51" t="s">
        <v>6</v>
      </c>
      <c r="J7" s="116"/>
      <c r="K7" s="117"/>
      <c r="L7" s="56" t="s">
        <v>9</v>
      </c>
      <c r="M7" s="97"/>
      <c r="N7" s="98"/>
    </row>
    <row r="8" spans="2:14" x14ac:dyDescent="0.2">
      <c r="B8" s="100" t="s">
        <v>189</v>
      </c>
      <c r="C8" s="101"/>
      <c r="D8" s="101"/>
      <c r="E8" s="101"/>
      <c r="F8" s="100" t="s">
        <v>188</v>
      </c>
      <c r="G8" s="101"/>
      <c r="H8" s="101"/>
      <c r="I8" s="102"/>
      <c r="J8" s="91" t="s">
        <v>192</v>
      </c>
      <c r="K8" s="92"/>
      <c r="L8" s="92"/>
      <c r="M8" s="57" t="s">
        <v>30</v>
      </c>
      <c r="N8" s="57" t="s">
        <v>326</v>
      </c>
    </row>
    <row r="9" spans="2:14" x14ac:dyDescent="0.2">
      <c r="B9" s="106" t="s">
        <v>11</v>
      </c>
      <c r="C9" s="107"/>
      <c r="D9" s="55"/>
      <c r="E9" s="52"/>
      <c r="F9" s="148" t="s">
        <v>177</v>
      </c>
      <c r="G9" s="149"/>
      <c r="H9" s="58"/>
      <c r="I9" s="89">
        <v>0</v>
      </c>
      <c r="J9" s="160"/>
      <c r="K9" s="161"/>
      <c r="L9" s="162"/>
      <c r="M9" s="59"/>
      <c r="N9" s="59"/>
    </row>
    <row r="10" spans="2:14" x14ac:dyDescent="0.2">
      <c r="B10" s="106" t="s">
        <v>12</v>
      </c>
      <c r="C10" s="107"/>
      <c r="D10" s="55"/>
      <c r="E10" s="52" t="s">
        <v>224</v>
      </c>
      <c r="F10" s="106" t="s">
        <v>23</v>
      </c>
      <c r="G10" s="107"/>
      <c r="H10" s="54"/>
      <c r="I10" s="89">
        <v>1</v>
      </c>
      <c r="J10" s="103"/>
      <c r="K10" s="104"/>
      <c r="L10" s="105"/>
      <c r="M10" s="59"/>
      <c r="N10" s="59"/>
    </row>
    <row r="11" spans="2:14" x14ac:dyDescent="0.2">
      <c r="B11" s="106" t="s">
        <v>13</v>
      </c>
      <c r="C11" s="107"/>
      <c r="D11" s="54"/>
      <c r="E11" s="60" t="s">
        <v>119</v>
      </c>
      <c r="F11" s="106" t="s">
        <v>24</v>
      </c>
      <c r="G11" s="107"/>
      <c r="H11" s="54"/>
      <c r="I11" s="89">
        <v>2</v>
      </c>
      <c r="J11" s="103"/>
      <c r="K11" s="104"/>
      <c r="L11" s="105"/>
      <c r="M11" s="59"/>
      <c r="N11" s="59"/>
    </row>
    <row r="12" spans="2:14" x14ac:dyDescent="0.2">
      <c r="B12" s="106" t="s">
        <v>14</v>
      </c>
      <c r="C12" s="107"/>
      <c r="D12" s="55"/>
      <c r="E12" s="52"/>
      <c r="F12" s="106" t="s">
        <v>25</v>
      </c>
      <c r="G12" s="107"/>
      <c r="H12" s="54"/>
      <c r="I12" s="90">
        <v>3</v>
      </c>
      <c r="J12" s="103"/>
      <c r="K12" s="104"/>
      <c r="L12" s="105"/>
      <c r="M12" s="59"/>
      <c r="N12" s="59"/>
    </row>
    <row r="13" spans="2:14" x14ac:dyDescent="0.2">
      <c r="B13" s="106" t="s">
        <v>15</v>
      </c>
      <c r="C13" s="107"/>
      <c r="D13" s="55"/>
      <c r="E13" s="52"/>
      <c r="F13" s="106" t="s">
        <v>26</v>
      </c>
      <c r="G13" s="107"/>
      <c r="H13" s="54"/>
      <c r="I13" s="89">
        <v>4</v>
      </c>
      <c r="J13" s="103"/>
      <c r="K13" s="104"/>
      <c r="L13" s="105"/>
      <c r="M13" s="59"/>
      <c r="N13" s="59"/>
    </row>
    <row r="14" spans="2:14" x14ac:dyDescent="0.2">
      <c r="B14" s="106" t="s">
        <v>16</v>
      </c>
      <c r="C14" s="107"/>
      <c r="D14" s="55"/>
      <c r="E14" s="52" t="s">
        <v>228</v>
      </c>
      <c r="F14" s="106" t="s">
        <v>27</v>
      </c>
      <c r="G14" s="107"/>
      <c r="H14" s="54"/>
      <c r="I14" s="89">
        <v>5</v>
      </c>
      <c r="J14" s="103"/>
      <c r="K14" s="104"/>
      <c r="L14" s="105"/>
      <c r="M14" s="59"/>
      <c r="N14" s="59"/>
    </row>
    <row r="15" spans="2:14" x14ac:dyDescent="0.2">
      <c r="B15" s="106" t="s">
        <v>17</v>
      </c>
      <c r="C15" s="107"/>
      <c r="D15" s="54"/>
      <c r="E15" s="52"/>
      <c r="F15" s="106" t="s">
        <v>28</v>
      </c>
      <c r="G15" s="107"/>
      <c r="H15" s="54"/>
      <c r="I15" s="89">
        <v>6</v>
      </c>
      <c r="J15" s="103"/>
      <c r="K15" s="104"/>
      <c r="L15" s="105"/>
      <c r="M15" s="59"/>
      <c r="N15" s="59"/>
    </row>
    <row r="16" spans="2:14" x14ac:dyDescent="0.2">
      <c r="B16" s="106" t="s">
        <v>176</v>
      </c>
      <c r="C16" s="107"/>
      <c r="D16" s="54"/>
      <c r="E16" s="52"/>
      <c r="F16" s="106" t="s">
        <v>29</v>
      </c>
      <c r="G16" s="107"/>
      <c r="H16" s="54"/>
      <c r="I16" s="89">
        <v>2.5</v>
      </c>
      <c r="J16" s="103"/>
      <c r="K16" s="104"/>
      <c r="L16" s="105"/>
      <c r="M16" s="59"/>
      <c r="N16" s="59"/>
    </row>
    <row r="17" spans="2:14" ht="12.75" customHeight="1" x14ac:dyDescent="0.2">
      <c r="B17" s="106" t="s">
        <v>10</v>
      </c>
      <c r="C17" s="107"/>
      <c r="D17" s="61"/>
      <c r="E17" s="60" t="s">
        <v>120</v>
      </c>
      <c r="F17" s="156" t="s">
        <v>121</v>
      </c>
      <c r="G17" s="157"/>
      <c r="H17" s="62">
        <f>SUM(H9:H15)</f>
        <v>0</v>
      </c>
      <c r="I17" s="143" t="s">
        <v>330</v>
      </c>
      <c r="J17" s="103"/>
      <c r="K17" s="104"/>
      <c r="L17" s="105"/>
      <c r="M17" s="59"/>
      <c r="N17" s="59"/>
    </row>
    <row r="18" spans="2:14" ht="12.75" customHeight="1" x14ac:dyDescent="0.2">
      <c r="B18" s="150"/>
      <c r="C18" s="151"/>
      <c r="D18" s="151"/>
      <c r="E18" s="152"/>
      <c r="F18" s="158" t="s">
        <v>331</v>
      </c>
      <c r="G18" s="146" t="e">
        <f>((H9*I9)+(H10*I10)+(H11*I11)+(H12*I12)+(H13*I13)+(H14*I14)+(H15*I15)=(H16*H16))/H17</f>
        <v>#DIV/0!</v>
      </c>
      <c r="H18" s="141" t="s">
        <v>332</v>
      </c>
      <c r="I18" s="144"/>
      <c r="J18" s="103"/>
      <c r="K18" s="104"/>
      <c r="L18" s="105"/>
      <c r="M18" s="59"/>
      <c r="N18" s="59"/>
    </row>
    <row r="19" spans="2:14" x14ac:dyDescent="0.2">
      <c r="B19" s="153"/>
      <c r="C19" s="154"/>
      <c r="D19" s="154"/>
      <c r="E19" s="155"/>
      <c r="F19" s="159"/>
      <c r="G19" s="147"/>
      <c r="H19" s="142"/>
      <c r="I19" s="145"/>
      <c r="J19" s="103"/>
      <c r="K19" s="104"/>
      <c r="L19" s="105"/>
      <c r="M19" s="59"/>
      <c r="N19" s="59"/>
    </row>
    <row r="20" spans="2:14" x14ac:dyDescent="0.2">
      <c r="B20" s="136" t="s">
        <v>190</v>
      </c>
      <c r="C20" s="137"/>
      <c r="D20" s="137"/>
      <c r="E20" s="137"/>
      <c r="F20" s="137"/>
      <c r="G20" s="137"/>
      <c r="H20" s="137"/>
      <c r="I20" s="138"/>
      <c r="J20" s="103"/>
      <c r="K20" s="104"/>
      <c r="L20" s="105"/>
      <c r="M20" s="59"/>
      <c r="N20" s="59"/>
    </row>
    <row r="21" spans="2:14" x14ac:dyDescent="0.2">
      <c r="B21" s="63" t="s">
        <v>294</v>
      </c>
      <c r="C21" s="64"/>
      <c r="D21" s="64"/>
      <c r="E21" s="65"/>
      <c r="F21" s="49"/>
      <c r="G21" s="49"/>
      <c r="H21" s="128" t="s">
        <v>214</v>
      </c>
      <c r="I21" s="129"/>
      <c r="J21" s="103"/>
      <c r="K21" s="104"/>
      <c r="L21" s="105"/>
      <c r="M21" s="59"/>
      <c r="N21" s="59"/>
    </row>
    <row r="22" spans="2:14" x14ac:dyDescent="0.2">
      <c r="B22" s="51" t="s">
        <v>18</v>
      </c>
      <c r="C22" s="55"/>
      <c r="D22" s="55"/>
      <c r="E22" s="141" t="s">
        <v>20</v>
      </c>
      <c r="F22" s="55"/>
      <c r="G22" s="66" t="s">
        <v>21</v>
      </c>
      <c r="H22" s="130"/>
      <c r="I22" s="131"/>
      <c r="J22" s="103"/>
      <c r="K22" s="104"/>
      <c r="L22" s="105"/>
      <c r="M22" s="59"/>
      <c r="N22" s="59"/>
    </row>
    <row r="23" spans="2:14" x14ac:dyDescent="0.2">
      <c r="B23" s="51" t="s">
        <v>19</v>
      </c>
      <c r="C23" s="55"/>
      <c r="D23" s="55"/>
      <c r="E23" s="142"/>
      <c r="F23" s="55"/>
      <c r="G23" s="67" t="s">
        <v>22</v>
      </c>
      <c r="H23" s="132"/>
      <c r="I23" s="133"/>
      <c r="J23" s="103"/>
      <c r="K23" s="104"/>
      <c r="L23" s="105"/>
      <c r="M23" s="59"/>
      <c r="N23" s="59"/>
    </row>
    <row r="24" spans="2:14" x14ac:dyDescent="0.2">
      <c r="B24" s="126" t="s">
        <v>31</v>
      </c>
      <c r="C24" s="127"/>
      <c r="D24" s="94"/>
      <c r="E24" s="96"/>
      <c r="F24" s="148" t="s">
        <v>38</v>
      </c>
      <c r="G24" s="149"/>
      <c r="H24" s="139"/>
      <c r="I24" s="140"/>
      <c r="J24" s="103"/>
      <c r="K24" s="104"/>
      <c r="L24" s="105"/>
      <c r="M24" s="59"/>
      <c r="N24" s="59"/>
    </row>
    <row r="25" spans="2:14" x14ac:dyDescent="0.2">
      <c r="B25" s="126" t="s">
        <v>32</v>
      </c>
      <c r="C25" s="127"/>
      <c r="D25" s="94"/>
      <c r="E25" s="96"/>
      <c r="F25" s="106" t="s">
        <v>39</v>
      </c>
      <c r="G25" s="107"/>
      <c r="H25" s="139"/>
      <c r="I25" s="140"/>
      <c r="J25" s="103"/>
      <c r="K25" s="104"/>
      <c r="L25" s="105"/>
      <c r="M25" s="59"/>
      <c r="N25" s="59"/>
    </row>
    <row r="26" spans="2:14" x14ac:dyDescent="0.2">
      <c r="B26" s="126" t="s">
        <v>33</v>
      </c>
      <c r="C26" s="127"/>
      <c r="D26" s="94"/>
      <c r="E26" s="96"/>
      <c r="F26" s="134"/>
      <c r="G26" s="135"/>
      <c r="H26" s="68" t="s">
        <v>187</v>
      </c>
      <c r="I26" s="69" t="s">
        <v>186</v>
      </c>
      <c r="J26" s="103"/>
      <c r="K26" s="104"/>
      <c r="L26" s="105"/>
      <c r="M26" s="59"/>
      <c r="N26" s="59"/>
    </row>
    <row r="27" spans="2:14" x14ac:dyDescent="0.2">
      <c r="B27" s="126" t="s">
        <v>77</v>
      </c>
      <c r="C27" s="127"/>
      <c r="D27" s="124"/>
      <c r="E27" s="125"/>
      <c r="F27" s="134" t="s">
        <v>219</v>
      </c>
      <c r="G27" s="135"/>
      <c r="H27" s="70"/>
      <c r="I27" s="71"/>
      <c r="J27" s="103"/>
      <c r="K27" s="104"/>
      <c r="L27" s="105"/>
      <c r="M27" s="59"/>
      <c r="N27" s="59"/>
    </row>
    <row r="28" spans="2:14" x14ac:dyDescent="0.2">
      <c r="B28" s="126" t="s">
        <v>206</v>
      </c>
      <c r="C28" s="127"/>
      <c r="D28" s="94"/>
      <c r="E28" s="96"/>
      <c r="F28" s="126" t="s">
        <v>40</v>
      </c>
      <c r="G28" s="127"/>
      <c r="H28" s="70"/>
      <c r="I28" s="71"/>
      <c r="J28" s="103"/>
      <c r="K28" s="104"/>
      <c r="L28" s="105"/>
      <c r="M28" s="59"/>
      <c r="N28" s="59"/>
    </row>
    <row r="29" spans="2:14" x14ac:dyDescent="0.2">
      <c r="B29" s="126" t="s">
        <v>34</v>
      </c>
      <c r="C29" s="127"/>
      <c r="D29" s="94"/>
      <c r="E29" s="96"/>
      <c r="F29" s="106" t="s">
        <v>41</v>
      </c>
      <c r="G29" s="107"/>
      <c r="H29" s="70"/>
      <c r="I29" s="71"/>
      <c r="J29" s="103"/>
      <c r="K29" s="104"/>
      <c r="L29" s="105"/>
      <c r="M29" s="59"/>
      <c r="N29" s="59"/>
    </row>
    <row r="30" spans="2:14" x14ac:dyDescent="0.2">
      <c r="B30" s="126" t="s">
        <v>35</v>
      </c>
      <c r="C30" s="127"/>
      <c r="D30" s="94"/>
      <c r="E30" s="96"/>
      <c r="F30" s="126" t="s">
        <v>36</v>
      </c>
      <c r="G30" s="127"/>
      <c r="H30" s="139"/>
      <c r="I30" s="140"/>
      <c r="J30" s="103"/>
      <c r="K30" s="104"/>
      <c r="L30" s="105"/>
      <c r="M30" s="59"/>
      <c r="N30" s="59"/>
    </row>
    <row r="31" spans="2:14" x14ac:dyDescent="0.2">
      <c r="B31" s="126" t="s">
        <v>73</v>
      </c>
      <c r="C31" s="127"/>
      <c r="D31" s="94"/>
      <c r="E31" s="96"/>
      <c r="F31" s="176" t="s">
        <v>216</v>
      </c>
      <c r="G31" s="177"/>
      <c r="H31" s="197">
        <f>SUM(H24:I25,H27:I29)</f>
        <v>0</v>
      </c>
      <c r="I31" s="198"/>
      <c r="J31" s="103"/>
      <c r="K31" s="104"/>
      <c r="L31" s="105"/>
      <c r="M31" s="59"/>
      <c r="N31" s="59"/>
    </row>
    <row r="32" spans="2:14" x14ac:dyDescent="0.2">
      <c r="B32" s="126" t="s">
        <v>37</v>
      </c>
      <c r="C32" s="127"/>
      <c r="D32" s="94"/>
      <c r="E32" s="96"/>
      <c r="F32" s="134" t="s">
        <v>215</v>
      </c>
      <c r="G32" s="135"/>
      <c r="H32" s="199" t="str">
        <f>IF(H31&gt;80,"Optimal",IF(H31&gt;=60,"Suboptimal",IF(H31&gt;=40,"Marginal",IF(H31&lt;40,"Poor"))))</f>
        <v>Poor</v>
      </c>
      <c r="I32" s="200"/>
      <c r="J32" s="103"/>
      <c r="K32" s="104"/>
      <c r="L32" s="105"/>
      <c r="M32" s="59"/>
      <c r="N32" s="59"/>
    </row>
    <row r="33" spans="2:14" x14ac:dyDescent="0.2">
      <c r="B33" s="194" t="s">
        <v>207</v>
      </c>
      <c r="C33" s="195"/>
      <c r="D33" s="195"/>
      <c r="E33" s="195"/>
      <c r="F33" s="195"/>
      <c r="G33" s="195"/>
      <c r="H33" s="195"/>
      <c r="I33" s="196"/>
      <c r="J33" s="103"/>
      <c r="K33" s="104"/>
      <c r="L33" s="105"/>
      <c r="M33" s="59"/>
      <c r="N33" s="59"/>
    </row>
    <row r="34" spans="2:14" ht="12.75" customHeight="1" x14ac:dyDescent="0.2">
      <c r="B34" s="185"/>
      <c r="C34" s="186"/>
      <c r="D34" s="186"/>
      <c r="E34" s="186"/>
      <c r="F34" s="186"/>
      <c r="G34" s="186"/>
      <c r="H34" s="186"/>
      <c r="I34" s="187"/>
      <c r="J34" s="103"/>
      <c r="K34" s="104"/>
      <c r="L34" s="105"/>
      <c r="M34" s="59"/>
      <c r="N34" s="59"/>
    </row>
    <row r="35" spans="2:14" ht="12.75" customHeight="1" x14ac:dyDescent="0.2">
      <c r="B35" s="188"/>
      <c r="C35" s="189"/>
      <c r="D35" s="189"/>
      <c r="E35" s="189"/>
      <c r="F35" s="189"/>
      <c r="G35" s="189"/>
      <c r="H35" s="189"/>
      <c r="I35" s="190"/>
      <c r="J35" s="103"/>
      <c r="K35" s="104"/>
      <c r="L35" s="105"/>
      <c r="M35" s="59"/>
      <c r="N35" s="59"/>
    </row>
    <row r="36" spans="2:14" ht="12.75" customHeight="1" x14ac:dyDescent="0.2">
      <c r="B36" s="188"/>
      <c r="C36" s="189"/>
      <c r="D36" s="189"/>
      <c r="E36" s="189"/>
      <c r="F36" s="189"/>
      <c r="G36" s="189"/>
      <c r="H36" s="189"/>
      <c r="I36" s="190"/>
      <c r="J36" s="103"/>
      <c r="K36" s="104"/>
      <c r="L36" s="105"/>
      <c r="M36" s="59"/>
      <c r="N36" s="59"/>
    </row>
    <row r="37" spans="2:14" ht="12.75" customHeight="1" x14ac:dyDescent="0.2">
      <c r="B37" s="191"/>
      <c r="C37" s="192"/>
      <c r="D37" s="192"/>
      <c r="E37" s="192"/>
      <c r="F37" s="192"/>
      <c r="G37" s="192"/>
      <c r="H37" s="192"/>
      <c r="I37" s="193"/>
      <c r="J37" s="103"/>
      <c r="K37" s="104"/>
      <c r="L37" s="105"/>
      <c r="M37" s="59"/>
      <c r="N37" s="59"/>
    </row>
    <row r="38" spans="2:14" ht="12.75" customHeight="1" x14ac:dyDescent="0.2">
      <c r="B38" s="182" t="s">
        <v>295</v>
      </c>
      <c r="C38" s="183"/>
      <c r="D38" s="183"/>
      <c r="E38" s="183"/>
      <c r="F38" s="183"/>
      <c r="G38" s="183"/>
      <c r="H38" s="183"/>
      <c r="I38" s="184"/>
      <c r="J38" s="103"/>
      <c r="K38" s="104"/>
      <c r="L38" s="105"/>
      <c r="M38" s="59"/>
      <c r="N38" s="59"/>
    </row>
    <row r="39" spans="2:14" ht="12.75" customHeight="1" x14ac:dyDescent="0.2">
      <c r="B39" s="174" t="s">
        <v>183</v>
      </c>
      <c r="C39" s="174"/>
      <c r="D39" s="72" t="s">
        <v>46</v>
      </c>
      <c r="E39" s="72" t="s">
        <v>42</v>
      </c>
      <c r="F39" s="178" t="s">
        <v>183</v>
      </c>
      <c r="G39" s="179"/>
      <c r="H39" s="73" t="s">
        <v>46</v>
      </c>
      <c r="I39" s="73" t="s">
        <v>42</v>
      </c>
      <c r="J39" s="103"/>
      <c r="K39" s="104"/>
      <c r="L39" s="105"/>
      <c r="M39" s="59"/>
      <c r="N39" s="59"/>
    </row>
    <row r="40" spans="2:14" ht="12.75" customHeight="1" x14ac:dyDescent="0.2">
      <c r="B40" s="175" t="s">
        <v>43</v>
      </c>
      <c r="C40" s="175"/>
      <c r="D40" s="74">
        <f>METRICS!C31</f>
        <v>0</v>
      </c>
      <c r="E40" s="75">
        <f>METRICS!D31</f>
        <v>2</v>
      </c>
      <c r="F40" s="180" t="s">
        <v>45</v>
      </c>
      <c r="G40" s="181"/>
      <c r="H40" s="76" t="e">
        <f>METRICS!C33</f>
        <v>#DIV/0!</v>
      </c>
      <c r="I40" s="77" t="e">
        <f>METRICS!D33</f>
        <v>#DIV/0!</v>
      </c>
      <c r="J40" s="103"/>
      <c r="K40" s="104"/>
      <c r="L40" s="105"/>
      <c r="M40" s="59"/>
      <c r="N40" s="59"/>
    </row>
    <row r="41" spans="2:14" ht="12.75" customHeight="1" x14ac:dyDescent="0.2">
      <c r="B41" s="175" t="s">
        <v>44</v>
      </c>
      <c r="C41" s="175"/>
      <c r="D41" s="74">
        <f>METRICS!C32</f>
        <v>0</v>
      </c>
      <c r="E41" s="75">
        <f>METRICS!D32</f>
        <v>2</v>
      </c>
      <c r="F41" s="172" t="s">
        <v>208</v>
      </c>
      <c r="G41" s="173"/>
      <c r="H41" s="78" t="e">
        <f>METRICS!C36</f>
        <v>#DIV/0!</v>
      </c>
      <c r="I41" s="79" t="e">
        <f>METRICS!D36</f>
        <v>#DIV/0!</v>
      </c>
      <c r="J41" s="103"/>
      <c r="K41" s="104"/>
      <c r="L41" s="105"/>
      <c r="M41" s="59"/>
      <c r="N41" s="59"/>
    </row>
    <row r="42" spans="2:14" ht="13.5" customHeight="1" x14ac:dyDescent="0.2">
      <c r="B42" s="175" t="s">
        <v>209</v>
      </c>
      <c r="C42" s="175"/>
      <c r="D42" s="80" t="e">
        <f>METRICS!C34</f>
        <v>#DIV/0!</v>
      </c>
      <c r="E42" s="75" t="e">
        <f>METRICS!D34</f>
        <v>#DIV/0!</v>
      </c>
      <c r="F42" s="122" t="s">
        <v>210</v>
      </c>
      <c r="G42" s="123"/>
      <c r="H42" s="81" t="e">
        <f>METRICS!C35</f>
        <v>#DIV/0!</v>
      </c>
      <c r="I42" s="79" t="e">
        <f>METRICS!D35</f>
        <v>#DIV/0!</v>
      </c>
      <c r="J42" s="160"/>
      <c r="K42" s="161"/>
      <c r="L42" s="162"/>
      <c r="M42" s="59"/>
      <c r="N42" s="59"/>
    </row>
    <row r="43" spans="2:14" ht="13.5" customHeight="1" x14ac:dyDescent="0.2">
      <c r="B43" s="218" t="s">
        <v>217</v>
      </c>
      <c r="C43" s="219"/>
      <c r="D43" s="222" t="e">
        <f>METRICS!C37</f>
        <v>#DIV/0!</v>
      </c>
      <c r="E43" s="223"/>
      <c r="F43" s="218" t="s">
        <v>218</v>
      </c>
      <c r="G43" s="219"/>
      <c r="H43" s="226" t="e">
        <f>METRICS!C38</f>
        <v>#DIV/0!</v>
      </c>
      <c r="I43" s="227"/>
      <c r="J43" s="215" t="s">
        <v>121</v>
      </c>
      <c r="K43" s="216"/>
      <c r="L43" s="217"/>
      <c r="M43" s="82">
        <f>SUM(M9:M42)</f>
        <v>0</v>
      </c>
      <c r="N43" s="82">
        <f>SUM(N9:N42)</f>
        <v>0</v>
      </c>
    </row>
    <row r="44" spans="2:14" x14ac:dyDescent="0.2">
      <c r="B44" s="220"/>
      <c r="C44" s="221"/>
      <c r="D44" s="224"/>
      <c r="E44" s="225"/>
      <c r="F44" s="220"/>
      <c r="G44" s="221"/>
      <c r="H44" s="228"/>
      <c r="I44" s="229"/>
      <c r="J44" s="208" t="s">
        <v>181</v>
      </c>
      <c r="K44" s="209"/>
      <c r="L44" s="209"/>
      <c r="M44" s="209"/>
      <c r="N44" s="210"/>
    </row>
    <row r="45" spans="2:14" ht="12.75" customHeight="1" x14ac:dyDescent="0.2">
      <c r="B45" s="136" t="s">
        <v>51</v>
      </c>
      <c r="C45" s="137"/>
      <c r="D45" s="137"/>
      <c r="E45" s="137"/>
      <c r="F45" s="137"/>
      <c r="G45" s="137"/>
      <c r="H45" s="137"/>
      <c r="I45" s="138"/>
      <c r="J45" s="185"/>
      <c r="K45" s="186"/>
      <c r="L45" s="186"/>
      <c r="M45" s="186"/>
      <c r="N45" s="187"/>
    </row>
    <row r="46" spans="2:14" ht="12.75" customHeight="1" x14ac:dyDescent="0.2">
      <c r="B46" s="176" t="s">
        <v>51</v>
      </c>
      <c r="C46" s="177"/>
      <c r="D46" s="63" t="s">
        <v>49</v>
      </c>
      <c r="E46" s="63" t="s">
        <v>50</v>
      </c>
      <c r="F46" s="176" t="s">
        <v>51</v>
      </c>
      <c r="G46" s="177"/>
      <c r="H46" s="63" t="s">
        <v>49</v>
      </c>
      <c r="I46" s="63" t="s">
        <v>50</v>
      </c>
      <c r="J46" s="188"/>
      <c r="K46" s="189"/>
      <c r="L46" s="189"/>
      <c r="M46" s="189"/>
      <c r="N46" s="190"/>
    </row>
    <row r="47" spans="2:14" ht="12.75" customHeight="1" x14ac:dyDescent="0.2">
      <c r="B47" s="213"/>
      <c r="C47" s="214"/>
      <c r="D47" s="64"/>
      <c r="E47" s="83"/>
      <c r="F47" s="213"/>
      <c r="G47" s="214"/>
      <c r="H47" s="84"/>
      <c r="I47" s="85"/>
      <c r="J47" s="188"/>
      <c r="K47" s="189"/>
      <c r="L47" s="189"/>
      <c r="M47" s="189"/>
      <c r="N47" s="190"/>
    </row>
    <row r="48" spans="2:14" ht="12.75" customHeight="1" x14ac:dyDescent="0.2">
      <c r="B48" s="213"/>
      <c r="C48" s="214"/>
      <c r="D48" s="64"/>
      <c r="E48" s="83"/>
      <c r="F48" s="213"/>
      <c r="G48" s="214"/>
      <c r="H48" s="84"/>
      <c r="I48" s="85"/>
      <c r="J48" s="188"/>
      <c r="K48" s="189"/>
      <c r="L48" s="189"/>
      <c r="M48" s="189"/>
      <c r="N48" s="190"/>
    </row>
    <row r="49" spans="2:14" ht="12.75" customHeight="1" x14ac:dyDescent="0.2">
      <c r="B49" s="212"/>
      <c r="C49" s="212"/>
      <c r="D49" s="54"/>
      <c r="E49" s="86"/>
      <c r="F49" s="211"/>
      <c r="G49" s="211"/>
      <c r="H49" s="58"/>
      <c r="I49" s="87"/>
      <c r="J49" s="188"/>
      <c r="K49" s="189"/>
      <c r="L49" s="189"/>
      <c r="M49" s="189"/>
      <c r="N49" s="190"/>
    </row>
    <row r="50" spans="2:14" ht="12.75" customHeight="1" x14ac:dyDescent="0.2">
      <c r="B50" s="212"/>
      <c r="C50" s="212"/>
      <c r="D50" s="54"/>
      <c r="E50" s="86"/>
      <c r="F50" s="212"/>
      <c r="G50" s="212"/>
      <c r="H50" s="54"/>
      <c r="I50" s="88"/>
      <c r="J50" s="188"/>
      <c r="K50" s="189"/>
      <c r="L50" s="189"/>
      <c r="M50" s="189"/>
      <c r="N50" s="190"/>
    </row>
    <row r="51" spans="2:14" ht="12.75" customHeight="1" x14ac:dyDescent="0.2">
      <c r="B51" s="212"/>
      <c r="C51" s="212"/>
      <c r="D51" s="54"/>
      <c r="E51" s="86"/>
      <c r="F51" s="212"/>
      <c r="G51" s="212"/>
      <c r="H51" s="54"/>
      <c r="I51" s="86"/>
      <c r="J51" s="188"/>
      <c r="K51" s="189"/>
      <c r="L51" s="189"/>
      <c r="M51" s="189"/>
      <c r="N51" s="190"/>
    </row>
    <row r="52" spans="2:14" ht="12.75" customHeight="1" x14ac:dyDescent="0.2">
      <c r="B52" s="212"/>
      <c r="C52" s="212"/>
      <c r="D52" s="54"/>
      <c r="E52" s="86"/>
      <c r="F52" s="212"/>
      <c r="G52" s="212"/>
      <c r="H52" s="54"/>
      <c r="I52" s="86"/>
      <c r="J52" s="191"/>
      <c r="K52" s="192"/>
      <c r="L52" s="192"/>
      <c r="M52" s="192"/>
      <c r="N52" s="193"/>
    </row>
    <row r="53" spans="2:14" ht="12.75" x14ac:dyDescent="0.2">
      <c r="B53" s="203" t="s">
        <v>436</v>
      </c>
      <c r="C53" s="204"/>
      <c r="D53" s="204"/>
      <c r="E53" s="204"/>
      <c r="F53" s="204"/>
      <c r="G53" s="204"/>
      <c r="H53" s="204"/>
      <c r="I53" s="204"/>
      <c r="J53" s="201" t="s">
        <v>435</v>
      </c>
      <c r="K53" s="202"/>
      <c r="L53" s="205"/>
      <c r="M53" s="206"/>
      <c r="N53" s="207"/>
    </row>
  </sheetData>
  <dataConsolidate/>
  <mergeCells count="147">
    <mergeCell ref="H30:I30"/>
    <mergeCell ref="B43:C44"/>
    <mergeCell ref="D43:E44"/>
    <mergeCell ref="H43:I44"/>
    <mergeCell ref="F43:G44"/>
    <mergeCell ref="B42:C42"/>
    <mergeCell ref="F32:G32"/>
    <mergeCell ref="J40:L40"/>
    <mergeCell ref="J41:L41"/>
    <mergeCell ref="J28:L28"/>
    <mergeCell ref="J29:L29"/>
    <mergeCell ref="J39:L39"/>
    <mergeCell ref="J35:L35"/>
    <mergeCell ref="J42:L42"/>
    <mergeCell ref="J43:L43"/>
    <mergeCell ref="J37:L37"/>
    <mergeCell ref="J36:L36"/>
    <mergeCell ref="J34:L34"/>
    <mergeCell ref="J33:L33"/>
    <mergeCell ref="J38:L38"/>
    <mergeCell ref="J32:L32"/>
    <mergeCell ref="J30:L30"/>
    <mergeCell ref="J31:L31"/>
    <mergeCell ref="J53:K53"/>
    <mergeCell ref="B53:I53"/>
    <mergeCell ref="L53:N53"/>
    <mergeCell ref="J45:N52"/>
    <mergeCell ref="J44:N44"/>
    <mergeCell ref="F49:G49"/>
    <mergeCell ref="F50:G50"/>
    <mergeCell ref="F46:G46"/>
    <mergeCell ref="B46:C46"/>
    <mergeCell ref="B45:I45"/>
    <mergeCell ref="B52:C52"/>
    <mergeCell ref="F52:G52"/>
    <mergeCell ref="B49:C49"/>
    <mergeCell ref="B48:C48"/>
    <mergeCell ref="F47:G47"/>
    <mergeCell ref="F48:G48"/>
    <mergeCell ref="F51:G51"/>
    <mergeCell ref="B50:C50"/>
    <mergeCell ref="B51:C51"/>
    <mergeCell ref="B47:C47"/>
    <mergeCell ref="J9:L9"/>
    <mergeCell ref="D4:H6"/>
    <mergeCell ref="B24:C24"/>
    <mergeCell ref="F24:G24"/>
    <mergeCell ref="F41:G41"/>
    <mergeCell ref="B39:C39"/>
    <mergeCell ref="B40:C40"/>
    <mergeCell ref="B28:C28"/>
    <mergeCell ref="F31:G31"/>
    <mergeCell ref="F39:G39"/>
    <mergeCell ref="F40:G40"/>
    <mergeCell ref="B38:I38"/>
    <mergeCell ref="B34:I37"/>
    <mergeCell ref="B33:I33"/>
    <mergeCell ref="F30:G30"/>
    <mergeCell ref="B30:C30"/>
    <mergeCell ref="B31:C31"/>
    <mergeCell ref="B32:C32"/>
    <mergeCell ref="B29:C29"/>
    <mergeCell ref="D31:E31"/>
    <mergeCell ref="D32:E32"/>
    <mergeCell ref="B41:C41"/>
    <mergeCell ref="H31:I31"/>
    <mergeCell ref="H32:I32"/>
    <mergeCell ref="B8:E8"/>
    <mergeCell ref="F12:G12"/>
    <mergeCell ref="F13:G13"/>
    <mergeCell ref="F9:G9"/>
    <mergeCell ref="B15:C15"/>
    <mergeCell ref="B18:E19"/>
    <mergeCell ref="F15:G15"/>
    <mergeCell ref="F16:G16"/>
    <mergeCell ref="F17:G17"/>
    <mergeCell ref="B17:C17"/>
    <mergeCell ref="B16:C16"/>
    <mergeCell ref="F18:F19"/>
    <mergeCell ref="B12:C12"/>
    <mergeCell ref="B13:C13"/>
    <mergeCell ref="H18:H19"/>
    <mergeCell ref="I17:I19"/>
    <mergeCell ref="E22:E23"/>
    <mergeCell ref="D24:E24"/>
    <mergeCell ref="J23:L23"/>
    <mergeCell ref="J10:L10"/>
    <mergeCell ref="J11:L11"/>
    <mergeCell ref="J12:L12"/>
    <mergeCell ref="J13:L13"/>
    <mergeCell ref="G18:G19"/>
    <mergeCell ref="J19:L19"/>
    <mergeCell ref="J17:L17"/>
    <mergeCell ref="J18:L18"/>
    <mergeCell ref="J22:L22"/>
    <mergeCell ref="J14:L14"/>
    <mergeCell ref="J15:L15"/>
    <mergeCell ref="J16:L16"/>
    <mergeCell ref="J25:L25"/>
    <mergeCell ref="J24:L24"/>
    <mergeCell ref="J26:L26"/>
    <mergeCell ref="J27:L27"/>
    <mergeCell ref="F28:G28"/>
    <mergeCell ref="J20:L20"/>
    <mergeCell ref="H21:I23"/>
    <mergeCell ref="J21:L21"/>
    <mergeCell ref="F26:G26"/>
    <mergeCell ref="F27:G27"/>
    <mergeCell ref="B20:I20"/>
    <mergeCell ref="D25:E25"/>
    <mergeCell ref="H24:I24"/>
    <mergeCell ref="H25:I25"/>
    <mergeCell ref="B25:C25"/>
    <mergeCell ref="F42:G42"/>
    <mergeCell ref="F25:G25"/>
    <mergeCell ref="D29:E29"/>
    <mergeCell ref="D30:E30"/>
    <mergeCell ref="F29:G29"/>
    <mergeCell ref="D28:E28"/>
    <mergeCell ref="D26:E26"/>
    <mergeCell ref="D27:E27"/>
    <mergeCell ref="B27:C27"/>
    <mergeCell ref="B26:C26"/>
    <mergeCell ref="J8:L8"/>
    <mergeCell ref="K6:N6"/>
    <mergeCell ref="J2:N2"/>
    <mergeCell ref="M7:N7"/>
    <mergeCell ref="N3:N5"/>
    <mergeCell ref="F8:I8"/>
    <mergeCell ref="C2:H2"/>
    <mergeCell ref="B3:C3"/>
    <mergeCell ref="F14:G14"/>
    <mergeCell ref="B4:C6"/>
    <mergeCell ref="F10:G10"/>
    <mergeCell ref="F11:G11"/>
    <mergeCell ref="I4:J4"/>
    <mergeCell ref="I5:J5"/>
    <mergeCell ref="B7:C7"/>
    <mergeCell ref="D7:F7"/>
    <mergeCell ref="J7:K7"/>
    <mergeCell ref="I3:J3"/>
    <mergeCell ref="D3:H3"/>
    <mergeCell ref="B9:C9"/>
    <mergeCell ref="B10:C10"/>
    <mergeCell ref="B11:C11"/>
    <mergeCell ref="B14:C14"/>
    <mergeCell ref="I6:J6"/>
  </mergeCells>
  <dataValidations count="6">
    <dataValidation type="list" allowBlank="1" showInputMessage="1" showErrorMessage="1" sqref="D47:D52 H47:H52" xr:uid="{00000000-0002-0000-0000-000000000000}">
      <formula1>I</formula1>
    </dataValidation>
    <dataValidation type="list" allowBlank="1" showInputMessage="1" showErrorMessage="1" sqref="E47:E52 I47:I52" xr:uid="{00000000-0002-0000-0000-000001000000}">
      <formula1>L</formula1>
    </dataValidation>
    <dataValidation type="list" allowBlank="1" showInputMessage="1" showErrorMessage="1" sqref="D28:E28" xr:uid="{00000000-0002-0000-0000-000002000000}">
      <formula1>None</formula1>
    </dataValidation>
    <dataValidation type="list" allowBlank="1" showInputMessage="1" showErrorMessage="1" sqref="D30:E30" xr:uid="{00000000-0002-0000-0000-000003000000}">
      <formula1>Algae_abundance</formula1>
    </dataValidation>
    <dataValidation type="whole" allowBlank="1" showInputMessage="1" showErrorMessage="1" sqref="H24:I25" xr:uid="{00000000-0002-0000-0000-000004000000}">
      <formula1>0</formula1>
      <formula2>20</formula2>
    </dataValidation>
    <dataValidation type="whole" allowBlank="1" showInputMessage="1" showErrorMessage="1" sqref="H27:I29" xr:uid="{00000000-0002-0000-0000-000005000000}">
      <formula1>0</formula1>
      <formula2>10</formula2>
    </dataValidation>
  </dataValidations>
  <hyperlinks>
    <hyperlink ref="I6:J6" r:id="rId1" display="County/Topo" xr:uid="{00000000-0004-0000-0000-000000000000}"/>
    <hyperlink ref="B53:I53" r:id="rId2" display="https://go.wv.gov/sos" xr:uid="{5B89FF8F-8267-480F-8F44-BB685BAC212E}"/>
  </hyperlinks>
  <pageMargins left="0.7" right="0.7" top="0.75" bottom="0.75" header="0.3" footer="0.3"/>
  <pageSetup scale="87" orientation="portrait" r:id="rId3"/>
  <legacyDrawing r:id="rId4"/>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6000000}">
          <x14:formula1>
            <xm:f>DATA!$A$2:$A$31</xm:f>
          </x14:formula1>
          <xm:sqref>J2</xm:sqref>
        </x14:dataValidation>
        <x14:dataValidation type="list" allowBlank="1" showInputMessage="1" showErrorMessage="1" xr:uid="{00000000-0002-0000-0000-000007000000}">
          <x14:formula1>
            <xm:f>DATA!$B$9:$B$64</xm:f>
          </x14:formula1>
          <xm:sqref>K6</xm:sqref>
        </x14:dataValidation>
        <x14:dataValidation type="list" allowBlank="1" showInputMessage="1" showErrorMessage="1" xr:uid="{00000000-0002-0000-0000-000008000000}">
          <x14:formula1>
            <xm:f>DATA!$G$10:$G$12</xm:f>
          </x14:formula1>
          <xm:sqref>E10</xm:sqref>
        </x14:dataValidation>
        <x14:dataValidation type="list" allowBlank="1" showInputMessage="1" showErrorMessage="1" xr:uid="{00000000-0002-0000-0000-000009000000}">
          <x14:formula1>
            <xm:f>DATA!$G$10:$G$11</xm:f>
          </x14:formula1>
          <xm:sqref>E12:E13 E16</xm:sqref>
        </x14:dataValidation>
        <x14:dataValidation type="list" allowBlank="1" showInputMessage="1" showErrorMessage="1" xr:uid="{00000000-0002-0000-0000-00000A000000}">
          <x14:formula1>
            <xm:f>DATA!$G$13:$G$14</xm:f>
          </x14:formula1>
          <xm:sqref>E14</xm:sqref>
        </x14:dataValidation>
        <x14:dataValidation type="list" allowBlank="1" showInputMessage="1" showErrorMessage="1" xr:uid="{00000000-0002-0000-0000-00000B000000}">
          <x14:formula1>
            <xm:f>DATA!$G$17</xm:f>
          </x14:formula1>
          <xm:sqref>E15</xm:sqref>
        </x14:dataValidation>
        <x14:dataValidation type="list" allowBlank="1" showInputMessage="1" showErrorMessage="1" xr:uid="{00000000-0002-0000-0000-00000C000000}">
          <x14:formula1>
            <xm:f>DATA!$B$2:$B$6</xm:f>
          </x14:formula1>
          <xm:sqref>D24:E24</xm:sqref>
        </x14:dataValidation>
        <x14:dataValidation type="list" allowBlank="1" showInputMessage="1" showErrorMessage="1" xr:uid="{00000000-0002-0000-0000-00000D000000}">
          <x14:formula1>
            <xm:f>DATA!$C$2:$C$7</xm:f>
          </x14:formula1>
          <xm:sqref>D25:E25</xm:sqref>
        </x14:dataValidation>
        <x14:dataValidation type="list" allowBlank="1" showInputMessage="1" showErrorMessage="1" xr:uid="{00000000-0002-0000-0000-00000E000000}">
          <x14:formula1>
            <xm:f>DATA!$D$2:$D$8</xm:f>
          </x14:formula1>
          <xm:sqref>D26:E26</xm:sqref>
        </x14:dataValidation>
        <x14:dataValidation type="list" allowBlank="1" showInputMessage="1" showErrorMessage="1" xr:uid="{00000000-0002-0000-0000-00000F000000}">
          <x14:formula1>
            <xm:f>DATA!$H$2:$H$7</xm:f>
          </x14:formula1>
          <xm:sqref>D27:E27</xm:sqref>
        </x14:dataValidation>
        <x14:dataValidation type="list" allowBlank="1" showInputMessage="1" showErrorMessage="1" xr:uid="{00000000-0002-0000-0000-000010000000}">
          <x14:formula1>
            <xm:f>DATA!$E$2:$E$7</xm:f>
          </x14:formula1>
          <xm:sqref>D29:E29</xm:sqref>
        </x14:dataValidation>
        <x14:dataValidation type="list" allowBlank="1" showInputMessage="1" showErrorMessage="1" xr:uid="{00000000-0002-0000-0000-000011000000}">
          <x14:formula1>
            <xm:f>DATA!$G$2:$G$6</xm:f>
          </x14:formula1>
          <xm:sqref>D31:E31</xm:sqref>
        </x14:dataValidation>
        <x14:dataValidation type="list" allowBlank="1" showInputMessage="1" showErrorMessage="1" xr:uid="{00000000-0002-0000-0000-000012000000}">
          <x14:formula1>
            <xm:f>DATA!$I$2:$I$6</xm:f>
          </x14:formula1>
          <xm:sqref>D32:E32</xm:sqref>
        </x14:dataValidation>
        <x14:dataValidation type="list" allowBlank="1" showInputMessage="1" showErrorMessage="1" xr:uid="{00000000-0002-0000-0000-000013000000}">
          <x14:formula1>
            <xm:f>DATA!$D$10:$D$32</xm:f>
          </x14:formula1>
          <xm:sqref>B47:C52 F47:G52</xm:sqref>
        </x14:dataValidation>
        <x14:dataValidation type="list" allowBlank="1" showInputMessage="1" showErrorMessage="1" xr:uid="{00000000-0002-0000-0000-000014000000}">
          <x14:formula1>
            <xm:f>DATA!$L$2:$L$5</xm:f>
          </x14:formula1>
          <xm:sqref>F23</xm:sqref>
        </x14:dataValidation>
        <x14:dataValidation type="list" allowBlank="1" showInputMessage="1" showErrorMessage="1" xr:uid="{00000000-0002-0000-0000-000015000000}">
          <x14:formula1>
            <xm:f>DATA!$M$3:$M$87</xm:f>
          </x14:formula1>
          <xm:sqref>J9:L42</xm:sqref>
        </x14:dataValidation>
        <x14:dataValidation type="list" allowBlank="1" showInputMessage="1" showErrorMessage="1" xr:uid="{00000000-0002-0000-0000-000016000000}">
          <x14:formula1>
            <xm:f>DATA!$K$2:$K$6</xm:f>
          </x14:formula1>
          <xm:sqref>H32:I32</xm:sqref>
        </x14:dataValidation>
        <x14:dataValidation type="list" allowBlank="1" showInputMessage="1" showErrorMessage="1" xr:uid="{00000000-0002-0000-0000-000017000000}">
          <x14:formula1>
            <xm:f>DATA!$J$2:$J$6</xm:f>
          </x14:formula1>
          <xm:sqref>H30:I30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40"/>
  <sheetViews>
    <sheetView workbookViewId="0"/>
  </sheetViews>
  <sheetFormatPr defaultRowHeight="13.5" customHeight="1" x14ac:dyDescent="0.25"/>
  <cols>
    <col min="1" max="1" width="15.85546875" style="3" bestFit="1" customWidth="1"/>
    <col min="2" max="2" width="8.42578125" style="3" bestFit="1" customWidth="1"/>
    <col min="3" max="3" width="7.7109375" style="3" bestFit="1" customWidth="1"/>
    <col min="4" max="4" width="13.28515625" style="3" bestFit="1" customWidth="1"/>
    <col min="5" max="5" width="9.42578125" style="3" customWidth="1"/>
    <col min="6" max="6" width="7.85546875" style="3" bestFit="1" customWidth="1"/>
    <col min="7" max="7" width="8.85546875" style="3" bestFit="1" customWidth="1"/>
    <col min="8" max="8" width="9.85546875" style="3" bestFit="1" customWidth="1"/>
    <col min="9" max="9" width="8.5703125" style="3" bestFit="1" customWidth="1"/>
    <col min="10" max="10" width="6.5703125" style="3" bestFit="1" customWidth="1"/>
    <col min="11" max="11" width="7.5703125" style="3" bestFit="1" customWidth="1"/>
    <col min="12" max="12" width="7.7109375" style="3" bestFit="1" customWidth="1"/>
    <col min="13" max="13" width="15.85546875" style="3" bestFit="1" customWidth="1"/>
    <col min="14" max="16384" width="9.140625" style="3"/>
  </cols>
  <sheetData>
    <row r="2" spans="1:13" ht="13.5" customHeight="1" x14ac:dyDescent="0.25">
      <c r="A2" s="4" t="s">
        <v>184</v>
      </c>
      <c r="B2" s="4" t="s">
        <v>31</v>
      </c>
      <c r="C2" s="4" t="s">
        <v>32</v>
      </c>
      <c r="D2" s="4" t="s">
        <v>33</v>
      </c>
      <c r="E2" s="4" t="s">
        <v>34</v>
      </c>
      <c r="F2" s="4" t="s">
        <v>72</v>
      </c>
      <c r="G2" s="4" t="s">
        <v>73</v>
      </c>
      <c r="H2" s="4" t="s">
        <v>77</v>
      </c>
      <c r="I2" s="4" t="s">
        <v>78</v>
      </c>
      <c r="J2" s="4" t="s">
        <v>80</v>
      </c>
      <c r="K2" s="4" t="s">
        <v>47</v>
      </c>
      <c r="L2" s="4" t="s">
        <v>90</v>
      </c>
      <c r="M2" s="4" t="s">
        <v>192</v>
      </c>
    </row>
    <row r="3" spans="1:13" ht="13.5" customHeight="1" x14ac:dyDescent="0.25">
      <c r="A3" s="3" t="s">
        <v>114</v>
      </c>
      <c r="B3" s="4" t="s">
        <v>53</v>
      </c>
      <c r="C3" s="4" t="s">
        <v>56</v>
      </c>
      <c r="D3" s="4" t="s">
        <v>56</v>
      </c>
      <c r="E3" s="4" t="s">
        <v>66</v>
      </c>
      <c r="F3" s="4" t="s">
        <v>56</v>
      </c>
      <c r="G3" s="4" t="s">
        <v>74</v>
      </c>
      <c r="H3" s="4" t="s">
        <v>56</v>
      </c>
      <c r="I3" s="4" t="s">
        <v>56</v>
      </c>
      <c r="J3" s="4" t="s">
        <v>81</v>
      </c>
      <c r="K3" s="4" t="s">
        <v>85</v>
      </c>
      <c r="L3" s="4" t="s">
        <v>87</v>
      </c>
      <c r="M3" s="1" t="s">
        <v>191</v>
      </c>
    </row>
    <row r="4" spans="1:13" ht="13.5" customHeight="1" x14ac:dyDescent="0.25">
      <c r="A4" s="3" t="s">
        <v>99</v>
      </c>
      <c r="B4" s="4" t="s">
        <v>55</v>
      </c>
      <c r="C4" s="4" t="s">
        <v>57</v>
      </c>
      <c r="D4" s="4" t="s">
        <v>61</v>
      </c>
      <c r="E4" s="4" t="s">
        <v>67</v>
      </c>
      <c r="F4" s="4" t="s">
        <v>69</v>
      </c>
      <c r="G4" s="4" t="s">
        <v>75</v>
      </c>
      <c r="H4" s="4" t="s">
        <v>57</v>
      </c>
      <c r="I4" s="4" t="s">
        <v>79</v>
      </c>
      <c r="J4" s="4" t="s">
        <v>82</v>
      </c>
      <c r="K4" s="4" t="s">
        <v>86</v>
      </c>
      <c r="L4" s="4" t="s">
        <v>88</v>
      </c>
      <c r="M4" s="3" t="s">
        <v>253</v>
      </c>
    </row>
    <row r="5" spans="1:13" ht="13.5" customHeight="1" x14ac:dyDescent="0.25">
      <c r="A5" s="3" t="s">
        <v>101</v>
      </c>
      <c r="B5" s="4" t="s">
        <v>54</v>
      </c>
      <c r="C5" s="4" t="s">
        <v>58</v>
      </c>
      <c r="D5" s="4" t="s">
        <v>62</v>
      </c>
      <c r="E5" s="4" t="s">
        <v>57</v>
      </c>
      <c r="F5" s="4" t="s">
        <v>70</v>
      </c>
      <c r="G5" s="4" t="s">
        <v>76</v>
      </c>
      <c r="H5" s="4" t="s">
        <v>58</v>
      </c>
      <c r="I5" s="4" t="s">
        <v>70</v>
      </c>
      <c r="J5" s="4" t="s">
        <v>83</v>
      </c>
      <c r="K5" s="4" t="s">
        <v>83</v>
      </c>
      <c r="L5" s="4" t="s">
        <v>89</v>
      </c>
      <c r="M5" s="3" t="s">
        <v>254</v>
      </c>
    </row>
    <row r="6" spans="1:13" ht="13.5" customHeight="1" x14ac:dyDescent="0.25">
      <c r="A6" s="3" t="s">
        <v>112</v>
      </c>
      <c r="B6" s="4" t="s">
        <v>48</v>
      </c>
      <c r="C6" s="4" t="s">
        <v>59</v>
      </c>
      <c r="D6" s="4" t="s">
        <v>63</v>
      </c>
      <c r="E6" s="4" t="s">
        <v>68</v>
      </c>
      <c r="F6" s="4" t="s">
        <v>71</v>
      </c>
      <c r="G6" s="4" t="s">
        <v>68</v>
      </c>
      <c r="H6" s="4" t="s">
        <v>59</v>
      </c>
      <c r="I6" s="4" t="s">
        <v>71</v>
      </c>
      <c r="J6" s="4" t="s">
        <v>84</v>
      </c>
      <c r="K6" s="4" t="s">
        <v>84</v>
      </c>
      <c r="L6" s="4"/>
      <c r="M6" s="3" t="s">
        <v>255</v>
      </c>
    </row>
    <row r="7" spans="1:13" ht="13.5" customHeight="1" x14ac:dyDescent="0.25">
      <c r="A7" s="3" t="s">
        <v>103</v>
      </c>
      <c r="C7" s="4" t="s">
        <v>60</v>
      </c>
      <c r="D7" s="4" t="s">
        <v>64</v>
      </c>
      <c r="E7" s="4" t="s">
        <v>48</v>
      </c>
      <c r="F7" s="4"/>
      <c r="G7" s="4"/>
      <c r="H7" s="4" t="s">
        <v>60</v>
      </c>
      <c r="M7" s="3" t="s">
        <v>256</v>
      </c>
    </row>
    <row r="8" spans="1:13" ht="13.5" customHeight="1" x14ac:dyDescent="0.25">
      <c r="A8" s="3" t="s">
        <v>110</v>
      </c>
      <c r="C8" s="4"/>
      <c r="D8" s="4" t="s">
        <v>65</v>
      </c>
      <c r="E8" s="4"/>
      <c r="F8" s="4"/>
      <c r="G8" s="4"/>
      <c r="H8" s="4"/>
      <c r="M8" s="3" t="s">
        <v>257</v>
      </c>
    </row>
    <row r="9" spans="1:13" ht="13.5" customHeight="1" x14ac:dyDescent="0.25">
      <c r="A9" s="3" t="s">
        <v>111</v>
      </c>
      <c r="B9" s="3" t="s">
        <v>185</v>
      </c>
      <c r="D9" s="230" t="s">
        <v>51</v>
      </c>
      <c r="E9" s="230"/>
      <c r="F9" s="230"/>
      <c r="G9" s="9" t="s">
        <v>221</v>
      </c>
      <c r="H9" s="9" t="s">
        <v>222</v>
      </c>
      <c r="I9" s="3" t="s">
        <v>223</v>
      </c>
      <c r="M9" s="3" t="s">
        <v>258</v>
      </c>
    </row>
    <row r="10" spans="1:13" ht="13.5" customHeight="1" x14ac:dyDescent="0.25">
      <c r="A10" s="3" t="s">
        <v>52</v>
      </c>
      <c r="B10" s="3" t="s">
        <v>154</v>
      </c>
      <c r="C10" s="4" t="s">
        <v>178</v>
      </c>
      <c r="D10" s="11" t="s">
        <v>231</v>
      </c>
      <c r="E10" s="4" t="s">
        <v>50</v>
      </c>
      <c r="F10" s="4" t="s">
        <v>49</v>
      </c>
      <c r="G10" s="9" t="s">
        <v>224</v>
      </c>
      <c r="H10" s="9">
        <v>1</v>
      </c>
      <c r="I10" s="4">
        <v>1</v>
      </c>
      <c r="M10" s="1" t="s">
        <v>193</v>
      </c>
    </row>
    <row r="11" spans="1:13" ht="13.5" customHeight="1" x14ac:dyDescent="0.25">
      <c r="A11" s="3" t="s">
        <v>115</v>
      </c>
      <c r="B11" s="3" t="s">
        <v>173</v>
      </c>
      <c r="C11" s="4" t="s">
        <v>179</v>
      </c>
      <c r="D11" s="12" t="s">
        <v>232</v>
      </c>
      <c r="E11" s="4" t="s">
        <v>327</v>
      </c>
      <c r="F11" s="4">
        <v>1</v>
      </c>
      <c r="G11" s="9" t="s">
        <v>225</v>
      </c>
      <c r="H11" s="9">
        <v>2</v>
      </c>
      <c r="I11" s="4">
        <v>2</v>
      </c>
      <c r="M11" s="3" t="s">
        <v>259</v>
      </c>
    </row>
    <row r="12" spans="1:13" ht="13.5" customHeight="1" x14ac:dyDescent="0.25">
      <c r="A12" s="3" t="s">
        <v>108</v>
      </c>
      <c r="B12" s="3" t="s">
        <v>161</v>
      </c>
      <c r="C12" s="4" t="s">
        <v>180</v>
      </c>
      <c r="D12" s="12" t="s">
        <v>233</v>
      </c>
      <c r="E12" s="5" t="s">
        <v>328</v>
      </c>
      <c r="F12" s="4">
        <v>2</v>
      </c>
      <c r="G12" s="9" t="s">
        <v>226</v>
      </c>
      <c r="H12" s="9">
        <v>3</v>
      </c>
      <c r="I12" s="4">
        <v>3</v>
      </c>
      <c r="M12" s="3" t="s">
        <v>260</v>
      </c>
    </row>
    <row r="13" spans="1:13" ht="13.5" customHeight="1" x14ac:dyDescent="0.25">
      <c r="A13" s="3" t="s">
        <v>117</v>
      </c>
      <c r="B13" s="3" t="s">
        <v>143</v>
      </c>
      <c r="C13" s="9"/>
      <c r="D13" s="12" t="s">
        <v>234</v>
      </c>
      <c r="E13" s="4" t="s">
        <v>329</v>
      </c>
      <c r="F13" s="4">
        <v>3</v>
      </c>
      <c r="G13" s="9" t="s">
        <v>227</v>
      </c>
      <c r="H13" s="9">
        <v>4</v>
      </c>
      <c r="I13" s="4">
        <v>4</v>
      </c>
      <c r="M13" s="3" t="s">
        <v>261</v>
      </c>
    </row>
    <row r="14" spans="1:13" ht="13.5" customHeight="1" x14ac:dyDescent="0.25">
      <c r="A14" s="3" t="s">
        <v>109</v>
      </c>
      <c r="B14" s="3" t="s">
        <v>124</v>
      </c>
      <c r="C14" s="9"/>
      <c r="D14" s="12" t="s">
        <v>235</v>
      </c>
      <c r="G14" s="10" t="s">
        <v>228</v>
      </c>
      <c r="H14" s="9">
        <v>5</v>
      </c>
      <c r="I14" s="4">
        <v>5</v>
      </c>
      <c r="M14" s="3" t="s">
        <v>262</v>
      </c>
    </row>
    <row r="15" spans="1:13" ht="13.5" customHeight="1" x14ac:dyDescent="0.25">
      <c r="A15" s="3" t="s">
        <v>96</v>
      </c>
      <c r="B15" s="3" t="s">
        <v>156</v>
      </c>
      <c r="C15" s="9"/>
      <c r="D15" s="12" t="s">
        <v>236</v>
      </c>
      <c r="G15" s="9" t="s">
        <v>120</v>
      </c>
      <c r="H15" s="9">
        <v>6</v>
      </c>
      <c r="I15" s="4">
        <v>6</v>
      </c>
      <c r="M15" s="3" t="s">
        <v>263</v>
      </c>
    </row>
    <row r="16" spans="1:13" ht="13.5" customHeight="1" x14ac:dyDescent="0.25">
      <c r="A16" s="3" t="s">
        <v>106</v>
      </c>
      <c r="B16" s="3" t="s">
        <v>135</v>
      </c>
      <c r="C16" s="9"/>
      <c r="D16" s="12" t="s">
        <v>237</v>
      </c>
      <c r="G16" s="10" t="s">
        <v>229</v>
      </c>
      <c r="H16" s="9">
        <v>7</v>
      </c>
      <c r="I16" s="4">
        <v>7</v>
      </c>
      <c r="M16" s="1" t="s">
        <v>194</v>
      </c>
    </row>
    <row r="17" spans="1:13" ht="13.5" customHeight="1" x14ac:dyDescent="0.25">
      <c r="A17" s="3" t="s">
        <v>105</v>
      </c>
      <c r="B17" s="3" t="s">
        <v>141</v>
      </c>
      <c r="C17" s="9"/>
      <c r="D17" s="12" t="s">
        <v>238</v>
      </c>
      <c r="G17" s="9" t="s">
        <v>230</v>
      </c>
      <c r="H17" s="9">
        <v>8</v>
      </c>
      <c r="I17" s="4">
        <v>8</v>
      </c>
      <c r="M17" s="3" t="s">
        <v>288</v>
      </c>
    </row>
    <row r="18" spans="1:13" ht="13.5" customHeight="1" x14ac:dyDescent="0.25">
      <c r="A18" s="3" t="s">
        <v>100</v>
      </c>
      <c r="B18" s="3" t="s">
        <v>149</v>
      </c>
      <c r="C18" s="9"/>
      <c r="D18" s="12" t="s">
        <v>239</v>
      </c>
      <c r="G18" s="6"/>
      <c r="H18" s="9">
        <v>9</v>
      </c>
      <c r="I18" s="4">
        <v>9</v>
      </c>
      <c r="M18" s="3" t="s">
        <v>289</v>
      </c>
    </row>
    <row r="19" spans="1:13" ht="13.5" customHeight="1" x14ac:dyDescent="0.25">
      <c r="A19" s="3" t="s">
        <v>91</v>
      </c>
      <c r="B19" s="3" t="s">
        <v>150</v>
      </c>
      <c r="C19" s="9"/>
      <c r="D19" s="12" t="s">
        <v>240</v>
      </c>
      <c r="H19" s="9">
        <v>10</v>
      </c>
      <c r="I19" s="4">
        <v>10</v>
      </c>
      <c r="M19" s="3" t="s">
        <v>290</v>
      </c>
    </row>
    <row r="20" spans="1:13" ht="13.5" customHeight="1" x14ac:dyDescent="0.25">
      <c r="A20" s="3" t="s">
        <v>97</v>
      </c>
      <c r="B20" s="3" t="s">
        <v>129</v>
      </c>
      <c r="C20" s="9"/>
      <c r="D20" s="12" t="s">
        <v>241</v>
      </c>
      <c r="G20" s="6"/>
      <c r="H20" s="9">
        <v>11</v>
      </c>
      <c r="I20" s="4"/>
      <c r="M20" s="3" t="s">
        <v>291</v>
      </c>
    </row>
    <row r="21" spans="1:13" ht="13.5" customHeight="1" x14ac:dyDescent="0.25">
      <c r="A21" s="3" t="s">
        <v>98</v>
      </c>
      <c r="B21" s="3" t="s">
        <v>160</v>
      </c>
      <c r="C21" s="9"/>
      <c r="D21" s="11" t="s">
        <v>242</v>
      </c>
      <c r="G21" s="6"/>
      <c r="H21" s="9">
        <v>12</v>
      </c>
      <c r="I21" s="4"/>
      <c r="M21" s="3" t="s">
        <v>264</v>
      </c>
    </row>
    <row r="22" spans="1:13" ht="13.5" customHeight="1" x14ac:dyDescent="0.25">
      <c r="A22" s="3" t="s">
        <v>92</v>
      </c>
      <c r="B22" s="3" t="s">
        <v>148</v>
      </c>
      <c r="C22" s="9"/>
      <c r="D22" s="11" t="s">
        <v>243</v>
      </c>
      <c r="H22" s="9">
        <v>13</v>
      </c>
      <c r="I22" s="4"/>
      <c r="M22" s="3" t="s">
        <v>292</v>
      </c>
    </row>
    <row r="23" spans="1:13" ht="13.5" customHeight="1" x14ac:dyDescent="0.25">
      <c r="A23" s="3" t="s">
        <v>113</v>
      </c>
      <c r="B23" s="3" t="s">
        <v>169</v>
      </c>
      <c r="C23" s="9"/>
      <c r="D23" s="11" t="s">
        <v>244</v>
      </c>
      <c r="G23" s="6"/>
      <c r="H23" s="9">
        <v>14</v>
      </c>
      <c r="I23" s="4"/>
      <c r="M23" s="3" t="s">
        <v>293</v>
      </c>
    </row>
    <row r="24" spans="1:13" ht="13.5" customHeight="1" x14ac:dyDescent="0.25">
      <c r="A24" s="3" t="s">
        <v>118</v>
      </c>
      <c r="B24" s="3" t="s">
        <v>122</v>
      </c>
      <c r="C24" s="9"/>
      <c r="D24" s="11" t="s">
        <v>245</v>
      </c>
      <c r="H24" s="9">
        <v>15</v>
      </c>
      <c r="I24" s="4"/>
      <c r="M24" s="3" t="s">
        <v>266</v>
      </c>
    </row>
    <row r="25" spans="1:13" ht="13.5" customHeight="1" x14ac:dyDescent="0.25">
      <c r="A25" s="3" t="s">
        <v>93</v>
      </c>
      <c r="B25" s="3" t="s">
        <v>163</v>
      </c>
      <c r="C25" s="9"/>
      <c r="D25" s="11" t="s">
        <v>246</v>
      </c>
      <c r="G25" s="6"/>
      <c r="H25" s="4">
        <v>16</v>
      </c>
      <c r="I25" s="4"/>
      <c r="M25" s="3" t="s">
        <v>265</v>
      </c>
    </row>
    <row r="26" spans="1:13" ht="13.5" customHeight="1" x14ac:dyDescent="0.25">
      <c r="A26" s="3" t="s">
        <v>116</v>
      </c>
      <c r="B26" s="3" t="s">
        <v>151</v>
      </c>
      <c r="C26" s="9"/>
      <c r="D26" s="11" t="s">
        <v>247</v>
      </c>
      <c r="H26" s="4">
        <v>17</v>
      </c>
      <c r="I26" s="4"/>
      <c r="M26" s="1" t="s">
        <v>195</v>
      </c>
    </row>
    <row r="27" spans="1:13" ht="13.5" customHeight="1" x14ac:dyDescent="0.25">
      <c r="A27" s="3" t="s">
        <v>107</v>
      </c>
      <c r="B27" s="3" t="s">
        <v>138</v>
      </c>
      <c r="C27" s="9"/>
      <c r="D27" s="11" t="s">
        <v>248</v>
      </c>
      <c r="G27" s="6"/>
      <c r="H27" s="4">
        <v>18</v>
      </c>
      <c r="I27" s="4"/>
      <c r="M27" s="3" t="s">
        <v>267</v>
      </c>
    </row>
    <row r="28" spans="1:13" ht="13.5" customHeight="1" x14ac:dyDescent="0.25">
      <c r="A28" s="3" t="s">
        <v>95</v>
      </c>
      <c r="B28" s="3" t="s">
        <v>175</v>
      </c>
      <c r="C28" s="9"/>
      <c r="D28" s="11" t="s">
        <v>249</v>
      </c>
      <c r="H28" s="4">
        <v>19</v>
      </c>
      <c r="I28" s="4"/>
      <c r="M28" s="3" t="s">
        <v>268</v>
      </c>
    </row>
    <row r="29" spans="1:13" ht="13.5" customHeight="1" x14ac:dyDescent="0.25">
      <c r="A29" s="3" t="s">
        <v>104</v>
      </c>
      <c r="B29" s="3" t="s">
        <v>152</v>
      </c>
      <c r="C29" s="9"/>
      <c r="D29" s="11" t="s">
        <v>250</v>
      </c>
      <c r="G29" s="6"/>
      <c r="H29" s="4">
        <v>20</v>
      </c>
      <c r="I29" s="4"/>
      <c r="M29" s="3" t="s">
        <v>269</v>
      </c>
    </row>
    <row r="30" spans="1:13" ht="13.5" customHeight="1" x14ac:dyDescent="0.25">
      <c r="A30" s="3" t="s">
        <v>102</v>
      </c>
      <c r="B30" s="3" t="s">
        <v>127</v>
      </c>
      <c r="C30" s="9"/>
      <c r="D30" s="11" t="s">
        <v>251</v>
      </c>
      <c r="M30" s="3" t="s">
        <v>270</v>
      </c>
    </row>
    <row r="31" spans="1:13" ht="13.5" customHeight="1" x14ac:dyDescent="0.25">
      <c r="A31" s="3" t="s">
        <v>94</v>
      </c>
      <c r="B31" s="3" t="s">
        <v>159</v>
      </c>
      <c r="D31" s="11" t="s">
        <v>252</v>
      </c>
      <c r="G31" s="6"/>
      <c r="M31" s="3" t="s">
        <v>271</v>
      </c>
    </row>
    <row r="32" spans="1:13" ht="13.5" customHeight="1" x14ac:dyDescent="0.25">
      <c r="B32" s="3" t="s">
        <v>170</v>
      </c>
      <c r="D32" s="11" t="s">
        <v>412</v>
      </c>
      <c r="M32" s="1" t="s">
        <v>196</v>
      </c>
    </row>
    <row r="33" spans="2:13" ht="13.5" customHeight="1" x14ac:dyDescent="0.25">
      <c r="B33" s="3" t="s">
        <v>139</v>
      </c>
      <c r="D33" s="11"/>
      <c r="G33" s="6"/>
      <c r="M33" s="3" t="s">
        <v>272</v>
      </c>
    </row>
    <row r="34" spans="2:13" ht="13.5" customHeight="1" x14ac:dyDescent="0.25">
      <c r="B34" s="3" t="s">
        <v>128</v>
      </c>
      <c r="D34" s="11"/>
      <c r="M34" s="3" t="s">
        <v>273</v>
      </c>
    </row>
    <row r="35" spans="2:13" ht="13.5" customHeight="1" x14ac:dyDescent="0.25">
      <c r="B35" s="3" t="s">
        <v>155</v>
      </c>
      <c r="D35" s="11"/>
      <c r="G35" s="6"/>
      <c r="M35" s="3" t="s">
        <v>274</v>
      </c>
    </row>
    <row r="36" spans="2:13" ht="13.5" customHeight="1" x14ac:dyDescent="0.25">
      <c r="B36" s="3" t="s">
        <v>174</v>
      </c>
      <c r="D36" s="11"/>
      <c r="M36" s="3" t="s">
        <v>275</v>
      </c>
    </row>
    <row r="37" spans="2:13" ht="13.5" customHeight="1" x14ac:dyDescent="0.25">
      <c r="B37" s="3" t="s">
        <v>167</v>
      </c>
      <c r="D37" s="11"/>
      <c r="G37" s="6"/>
      <c r="M37" s="3" t="s">
        <v>276</v>
      </c>
    </row>
    <row r="38" spans="2:13" ht="13.5" customHeight="1" x14ac:dyDescent="0.25">
      <c r="B38" s="3" t="s">
        <v>166</v>
      </c>
      <c r="D38" s="11"/>
      <c r="M38" s="3" t="s">
        <v>277</v>
      </c>
    </row>
    <row r="39" spans="2:13" ht="13.5" customHeight="1" x14ac:dyDescent="0.25">
      <c r="B39" s="3" t="s">
        <v>172</v>
      </c>
      <c r="D39" s="11"/>
      <c r="G39" s="6"/>
      <c r="M39" s="3" t="s">
        <v>278</v>
      </c>
    </row>
    <row r="40" spans="2:13" ht="13.5" customHeight="1" x14ac:dyDescent="0.25">
      <c r="B40" s="3" t="s">
        <v>134</v>
      </c>
      <c r="D40" s="11"/>
      <c r="G40" s="6"/>
      <c r="M40" s="1" t="s">
        <v>197</v>
      </c>
    </row>
    <row r="41" spans="2:13" ht="13.5" customHeight="1" x14ac:dyDescent="0.25">
      <c r="B41" s="3" t="s">
        <v>165</v>
      </c>
      <c r="D41" s="11"/>
      <c r="M41" s="3" t="s">
        <v>279</v>
      </c>
    </row>
    <row r="42" spans="2:13" ht="13.5" customHeight="1" x14ac:dyDescent="0.25">
      <c r="B42" s="3" t="s">
        <v>171</v>
      </c>
      <c r="G42" s="6"/>
      <c r="M42" s="3" t="s">
        <v>280</v>
      </c>
    </row>
    <row r="43" spans="2:13" ht="13.5" customHeight="1" x14ac:dyDescent="0.25">
      <c r="B43" s="3" t="s">
        <v>140</v>
      </c>
      <c r="M43" s="3" t="s">
        <v>281</v>
      </c>
    </row>
    <row r="44" spans="2:13" ht="13.5" customHeight="1" x14ac:dyDescent="0.25">
      <c r="B44" s="3" t="s">
        <v>125</v>
      </c>
      <c r="G44" s="6"/>
      <c r="M44" s="3" t="s">
        <v>282</v>
      </c>
    </row>
    <row r="45" spans="2:13" ht="13.5" customHeight="1" x14ac:dyDescent="0.25">
      <c r="B45" s="3" t="s">
        <v>123</v>
      </c>
      <c r="M45" s="3" t="s">
        <v>283</v>
      </c>
    </row>
    <row r="46" spans="2:13" ht="13.5" customHeight="1" x14ac:dyDescent="0.25">
      <c r="B46" s="3" t="s">
        <v>147</v>
      </c>
      <c r="G46" s="6"/>
      <c r="M46" s="3" t="s">
        <v>284</v>
      </c>
    </row>
    <row r="47" spans="2:13" ht="13.5" customHeight="1" x14ac:dyDescent="0.25">
      <c r="B47" s="3" t="s">
        <v>146</v>
      </c>
      <c r="M47" s="1" t="s">
        <v>198</v>
      </c>
    </row>
    <row r="48" spans="2:13" ht="13.5" customHeight="1" x14ac:dyDescent="0.25">
      <c r="B48" s="3" t="s">
        <v>136</v>
      </c>
      <c r="G48" s="6"/>
      <c r="M48" s="3" t="s">
        <v>285</v>
      </c>
    </row>
    <row r="49" spans="2:13" ht="13.5" customHeight="1" x14ac:dyDescent="0.25">
      <c r="B49" s="3" t="s">
        <v>153</v>
      </c>
      <c r="G49" s="6"/>
      <c r="M49" s="3" t="s">
        <v>286</v>
      </c>
    </row>
    <row r="50" spans="2:13" ht="13.5" customHeight="1" x14ac:dyDescent="0.25">
      <c r="B50" s="3" t="s">
        <v>162</v>
      </c>
      <c r="M50" s="3" t="s">
        <v>287</v>
      </c>
    </row>
    <row r="51" spans="2:13" ht="13.5" customHeight="1" x14ac:dyDescent="0.25">
      <c r="B51" s="3" t="s">
        <v>182</v>
      </c>
      <c r="G51" s="6"/>
      <c r="M51" s="1" t="s">
        <v>199</v>
      </c>
    </row>
    <row r="52" spans="2:13" ht="13.5" customHeight="1" x14ac:dyDescent="0.25">
      <c r="B52" s="3" t="s">
        <v>130</v>
      </c>
      <c r="M52" s="3" t="s">
        <v>296</v>
      </c>
    </row>
    <row r="53" spans="2:13" ht="13.5" customHeight="1" x14ac:dyDescent="0.25">
      <c r="B53" s="3" t="s">
        <v>137</v>
      </c>
      <c r="G53" s="6"/>
      <c r="M53" s="3" t="s">
        <v>297</v>
      </c>
    </row>
    <row r="54" spans="2:13" ht="13.5" customHeight="1" x14ac:dyDescent="0.25">
      <c r="B54" s="3" t="s">
        <v>164</v>
      </c>
      <c r="M54" s="3" t="s">
        <v>303</v>
      </c>
    </row>
    <row r="55" spans="2:13" ht="13.5" customHeight="1" x14ac:dyDescent="0.25">
      <c r="B55" s="3" t="s">
        <v>142</v>
      </c>
      <c r="G55" s="6"/>
      <c r="M55" s="3" t="s">
        <v>304</v>
      </c>
    </row>
    <row r="56" spans="2:13" ht="13.5" customHeight="1" x14ac:dyDescent="0.25">
      <c r="B56" s="3" t="s">
        <v>157</v>
      </c>
      <c r="M56" s="3" t="s">
        <v>298</v>
      </c>
    </row>
    <row r="57" spans="2:13" ht="13.5" customHeight="1" x14ac:dyDescent="0.25">
      <c r="B57" s="3" t="s">
        <v>145</v>
      </c>
      <c r="G57" s="6"/>
      <c r="M57" s="3" t="s">
        <v>299</v>
      </c>
    </row>
    <row r="58" spans="2:13" ht="13.5" customHeight="1" x14ac:dyDescent="0.25">
      <c r="B58" s="3" t="s">
        <v>126</v>
      </c>
      <c r="M58" s="3" t="s">
        <v>300</v>
      </c>
    </row>
    <row r="59" spans="2:13" ht="13.5" customHeight="1" x14ac:dyDescent="0.25">
      <c r="B59" s="3" t="s">
        <v>158</v>
      </c>
      <c r="G59" s="6"/>
      <c r="M59" s="3" t="s">
        <v>301</v>
      </c>
    </row>
    <row r="60" spans="2:13" ht="13.5" customHeight="1" x14ac:dyDescent="0.25">
      <c r="B60" s="3" t="s">
        <v>144</v>
      </c>
      <c r="M60" s="3" t="s">
        <v>302</v>
      </c>
    </row>
    <row r="61" spans="2:13" ht="13.5" customHeight="1" x14ac:dyDescent="0.25">
      <c r="B61" s="3" t="s">
        <v>131</v>
      </c>
      <c r="G61" s="6"/>
      <c r="M61" s="3" t="s">
        <v>305</v>
      </c>
    </row>
    <row r="62" spans="2:13" ht="13.5" customHeight="1" x14ac:dyDescent="0.25">
      <c r="B62" s="3" t="s">
        <v>133</v>
      </c>
      <c r="G62" s="6"/>
      <c r="M62" s="8" t="s">
        <v>200</v>
      </c>
    </row>
    <row r="63" spans="2:13" ht="13.5" customHeight="1" x14ac:dyDescent="0.25">
      <c r="B63" s="3" t="s">
        <v>132</v>
      </c>
      <c r="M63" s="13" t="s">
        <v>306</v>
      </c>
    </row>
    <row r="64" spans="2:13" ht="13.5" customHeight="1" x14ac:dyDescent="0.25">
      <c r="B64" s="3" t="s">
        <v>168</v>
      </c>
      <c r="G64" s="6"/>
      <c r="M64" s="13" t="s">
        <v>307</v>
      </c>
    </row>
    <row r="65" spans="7:13" ht="13.5" customHeight="1" x14ac:dyDescent="0.25">
      <c r="G65" s="6"/>
      <c r="M65" s="13" t="s">
        <v>308</v>
      </c>
    </row>
    <row r="66" spans="7:13" ht="13.5" customHeight="1" x14ac:dyDescent="0.25">
      <c r="M66" s="13" t="s">
        <v>309</v>
      </c>
    </row>
    <row r="67" spans="7:13" ht="13.5" customHeight="1" x14ac:dyDescent="0.25">
      <c r="G67" s="6"/>
      <c r="M67" s="1" t="s">
        <v>201</v>
      </c>
    </row>
    <row r="68" spans="7:13" ht="13.5" customHeight="1" x14ac:dyDescent="0.25">
      <c r="G68" s="6"/>
      <c r="M68" s="13" t="s">
        <v>310</v>
      </c>
    </row>
    <row r="69" spans="7:13" ht="13.5" customHeight="1" x14ac:dyDescent="0.25">
      <c r="M69" s="13" t="s">
        <v>311</v>
      </c>
    </row>
    <row r="70" spans="7:13" ht="13.5" customHeight="1" x14ac:dyDescent="0.25">
      <c r="G70" s="6"/>
      <c r="M70" s="14" t="s">
        <v>312</v>
      </c>
    </row>
    <row r="71" spans="7:13" ht="13.5" customHeight="1" x14ac:dyDescent="0.25">
      <c r="M71" s="13" t="s">
        <v>313</v>
      </c>
    </row>
    <row r="72" spans="7:13" ht="13.5" customHeight="1" x14ac:dyDescent="0.25">
      <c r="G72" s="6"/>
      <c r="M72" s="1" t="s">
        <v>202</v>
      </c>
    </row>
    <row r="73" spans="7:13" ht="13.5" customHeight="1" x14ac:dyDescent="0.25">
      <c r="M73" s="13" t="s">
        <v>314</v>
      </c>
    </row>
    <row r="74" spans="7:13" ht="13.5" customHeight="1" x14ac:dyDescent="0.25">
      <c r="G74" s="6"/>
      <c r="M74" s="13" t="s">
        <v>315</v>
      </c>
    </row>
    <row r="75" spans="7:13" ht="13.5" customHeight="1" x14ac:dyDescent="0.25">
      <c r="M75" s="13" t="s">
        <v>316</v>
      </c>
    </row>
    <row r="76" spans="7:13" ht="13.5" customHeight="1" x14ac:dyDescent="0.25">
      <c r="G76" s="6"/>
      <c r="M76" s="8" t="s">
        <v>203</v>
      </c>
    </row>
    <row r="77" spans="7:13" ht="13.5" customHeight="1" x14ac:dyDescent="0.25">
      <c r="M77" s="13" t="s">
        <v>317</v>
      </c>
    </row>
    <row r="78" spans="7:13" ht="13.5" customHeight="1" x14ac:dyDescent="0.25">
      <c r="G78" s="6"/>
      <c r="M78" s="1" t="s">
        <v>205</v>
      </c>
    </row>
    <row r="79" spans="7:13" ht="13.5" customHeight="1" x14ac:dyDescent="0.25">
      <c r="M79" s="13" t="s">
        <v>318</v>
      </c>
    </row>
    <row r="80" spans="7:13" ht="13.5" customHeight="1" x14ac:dyDescent="0.25">
      <c r="G80" s="6"/>
      <c r="M80" s="13" t="s">
        <v>319</v>
      </c>
    </row>
    <row r="81" spans="7:13" ht="13.5" customHeight="1" x14ac:dyDescent="0.25">
      <c r="M81" s="13" t="s">
        <v>320</v>
      </c>
    </row>
    <row r="82" spans="7:13" ht="13.5" customHeight="1" x14ac:dyDescent="0.25">
      <c r="G82" s="6"/>
      <c r="M82" s="13" t="s">
        <v>321</v>
      </c>
    </row>
    <row r="83" spans="7:13" ht="13.5" customHeight="1" x14ac:dyDescent="0.25">
      <c r="M83" s="13" t="s">
        <v>322</v>
      </c>
    </row>
    <row r="84" spans="7:13" ht="13.5" customHeight="1" x14ac:dyDescent="0.25">
      <c r="G84" s="6"/>
      <c r="M84" s="1" t="s">
        <v>204</v>
      </c>
    </row>
    <row r="85" spans="7:13" ht="13.5" customHeight="1" x14ac:dyDescent="0.25">
      <c r="M85" s="14" t="s">
        <v>324</v>
      </c>
    </row>
    <row r="86" spans="7:13" ht="13.5" customHeight="1" x14ac:dyDescent="0.25">
      <c r="G86" s="6"/>
      <c r="M86" s="13" t="s">
        <v>325</v>
      </c>
    </row>
    <row r="87" spans="7:13" ht="13.5" customHeight="1" x14ac:dyDescent="0.25">
      <c r="M87" s="13" t="s">
        <v>323</v>
      </c>
    </row>
    <row r="88" spans="7:13" ht="13.5" customHeight="1" x14ac:dyDescent="0.25">
      <c r="G88" s="6"/>
      <c r="M88" s="2"/>
    </row>
    <row r="89" spans="7:13" ht="13.5" customHeight="1" x14ac:dyDescent="0.25">
      <c r="M89" s="2"/>
    </row>
    <row r="90" spans="7:13" ht="13.5" customHeight="1" x14ac:dyDescent="0.25">
      <c r="G90" s="6"/>
      <c r="M90" s="1"/>
    </row>
    <row r="91" spans="7:13" ht="13.5" customHeight="1" x14ac:dyDescent="0.25">
      <c r="M91" s="2"/>
    </row>
    <row r="92" spans="7:13" ht="13.5" customHeight="1" x14ac:dyDescent="0.25">
      <c r="G92" s="6"/>
      <c r="M92" s="2"/>
    </row>
    <row r="93" spans="7:13" ht="13.5" customHeight="1" x14ac:dyDescent="0.25">
      <c r="M93" s="2"/>
    </row>
    <row r="94" spans="7:13" ht="13.5" customHeight="1" x14ac:dyDescent="0.25">
      <c r="G94" s="6"/>
      <c r="M94" s="2"/>
    </row>
    <row r="95" spans="7:13" ht="13.5" customHeight="1" x14ac:dyDescent="0.25">
      <c r="M95" s="1"/>
    </row>
    <row r="96" spans="7:13" ht="13.5" customHeight="1" x14ac:dyDescent="0.25">
      <c r="G96" s="6"/>
      <c r="M96" s="2"/>
    </row>
    <row r="97" spans="7:13" ht="13.5" customHeight="1" x14ac:dyDescent="0.25">
      <c r="M97" s="2"/>
    </row>
    <row r="98" spans="7:13" ht="13.5" customHeight="1" x14ac:dyDescent="0.25">
      <c r="G98" s="6"/>
      <c r="M98" s="2"/>
    </row>
    <row r="99" spans="7:13" ht="13.5" customHeight="1" x14ac:dyDescent="0.25">
      <c r="M99" s="2"/>
    </row>
    <row r="100" spans="7:13" ht="13.5" customHeight="1" x14ac:dyDescent="0.25">
      <c r="G100" s="6"/>
      <c r="M100" s="8"/>
    </row>
    <row r="101" spans="7:13" ht="13.5" customHeight="1" x14ac:dyDescent="0.25">
      <c r="M101" s="2"/>
    </row>
    <row r="102" spans="7:13" ht="13.5" customHeight="1" x14ac:dyDescent="0.25">
      <c r="G102" s="6"/>
      <c r="M102" s="1"/>
    </row>
    <row r="103" spans="7:13" ht="13.5" customHeight="1" x14ac:dyDescent="0.25">
      <c r="G103" s="6"/>
      <c r="M103" s="2"/>
    </row>
    <row r="104" spans="7:13" ht="13.5" customHeight="1" x14ac:dyDescent="0.25">
      <c r="G104" s="6"/>
      <c r="M104" s="2"/>
    </row>
    <row r="105" spans="7:13" ht="13.5" customHeight="1" x14ac:dyDescent="0.25">
      <c r="G105" s="6"/>
      <c r="M105" s="2"/>
    </row>
    <row r="106" spans="7:13" ht="13.5" customHeight="1" x14ac:dyDescent="0.25">
      <c r="M106" s="1"/>
    </row>
    <row r="107" spans="7:13" ht="13.5" customHeight="1" x14ac:dyDescent="0.25">
      <c r="G107" s="6"/>
      <c r="M107" s="2"/>
    </row>
    <row r="108" spans="7:13" ht="13.5" customHeight="1" x14ac:dyDescent="0.25">
      <c r="M108" s="2"/>
    </row>
    <row r="109" spans="7:13" ht="13.5" customHeight="1" x14ac:dyDescent="0.25">
      <c r="G109" s="6"/>
      <c r="M109" s="2"/>
    </row>
    <row r="110" spans="7:13" ht="13.5" customHeight="1" x14ac:dyDescent="0.25">
      <c r="M110" s="2"/>
    </row>
    <row r="111" spans="7:13" ht="13.5" customHeight="1" x14ac:dyDescent="0.25">
      <c r="G111" s="6"/>
      <c r="M111" s="2"/>
    </row>
    <row r="112" spans="7:13" ht="13.5" customHeight="1" x14ac:dyDescent="0.25">
      <c r="M112" s="2"/>
    </row>
    <row r="113" spans="7:7" ht="13.5" customHeight="1" x14ac:dyDescent="0.25">
      <c r="G113" s="6"/>
    </row>
    <row r="115" spans="7:7" ht="13.5" customHeight="1" x14ac:dyDescent="0.25">
      <c r="G115" s="6"/>
    </row>
    <row r="117" spans="7:7" ht="13.5" customHeight="1" x14ac:dyDescent="0.25">
      <c r="G117" s="6"/>
    </row>
    <row r="119" spans="7:7" ht="13.5" customHeight="1" x14ac:dyDescent="0.25">
      <c r="G119" s="6"/>
    </row>
    <row r="121" spans="7:7" ht="13.5" customHeight="1" x14ac:dyDescent="0.25">
      <c r="G121" s="6"/>
    </row>
    <row r="123" spans="7:7" ht="13.5" customHeight="1" x14ac:dyDescent="0.25">
      <c r="G123" s="6"/>
    </row>
    <row r="125" spans="7:7" ht="13.5" customHeight="1" x14ac:dyDescent="0.25">
      <c r="G125" s="6"/>
    </row>
    <row r="126" spans="7:7" ht="13.5" customHeight="1" x14ac:dyDescent="0.25">
      <c r="G126" s="6"/>
    </row>
    <row r="128" spans="7:7" ht="13.5" customHeight="1" x14ac:dyDescent="0.25">
      <c r="G128" s="6"/>
    </row>
    <row r="130" spans="6:7" ht="13.5" customHeight="1" x14ac:dyDescent="0.25">
      <c r="G130" s="6"/>
    </row>
    <row r="132" spans="6:7" ht="13.5" customHeight="1" x14ac:dyDescent="0.25">
      <c r="G132" s="6"/>
    </row>
    <row r="134" spans="6:7" ht="13.5" customHeight="1" x14ac:dyDescent="0.25">
      <c r="G134" s="6"/>
    </row>
    <row r="136" spans="6:7" ht="13.5" customHeight="1" x14ac:dyDescent="0.25">
      <c r="G136" s="6"/>
    </row>
    <row r="138" spans="6:7" ht="13.5" customHeight="1" x14ac:dyDescent="0.25">
      <c r="G138" s="6"/>
    </row>
    <row r="139" spans="6:7" ht="13.5" customHeight="1" x14ac:dyDescent="0.25">
      <c r="F139" s="7"/>
    </row>
    <row r="140" spans="6:7" ht="13.5" customHeight="1" x14ac:dyDescent="0.25">
      <c r="F140" s="7"/>
      <c r="G140" s="6"/>
    </row>
  </sheetData>
  <dataConsolidate/>
  <mergeCells count="1">
    <mergeCell ref="D9:F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8"/>
  <sheetViews>
    <sheetView workbookViewId="0">
      <selection activeCell="L10" sqref="L10"/>
    </sheetView>
  </sheetViews>
  <sheetFormatPr defaultRowHeight="12" x14ac:dyDescent="0.2"/>
  <cols>
    <col min="1" max="1" width="2.7109375" style="15" customWidth="1"/>
    <col min="2" max="2" width="21.85546875" style="15" bestFit="1" customWidth="1"/>
    <col min="3" max="6" width="9.7109375" style="48" customWidth="1"/>
    <col min="7" max="7" width="19.140625" style="15" bestFit="1" customWidth="1"/>
    <col min="8" max="11" width="9.7109375" style="48" customWidth="1"/>
    <col min="12" max="12" width="9.7109375" style="15" customWidth="1"/>
    <col min="13" max="256" width="9.140625" style="15"/>
    <col min="257" max="257" width="2.7109375" style="15" customWidth="1"/>
    <col min="258" max="258" width="21.85546875" style="15" bestFit="1" customWidth="1"/>
    <col min="259" max="262" width="9.7109375" style="15" customWidth="1"/>
    <col min="263" max="263" width="19.140625" style="15" bestFit="1" customWidth="1"/>
    <col min="264" max="268" width="9.7109375" style="15" customWidth="1"/>
    <col min="269" max="512" width="9.140625" style="15"/>
    <col min="513" max="513" width="2.7109375" style="15" customWidth="1"/>
    <col min="514" max="514" width="21.85546875" style="15" bestFit="1" customWidth="1"/>
    <col min="515" max="518" width="9.7109375" style="15" customWidth="1"/>
    <col min="519" max="519" width="19.140625" style="15" bestFit="1" customWidth="1"/>
    <col min="520" max="524" width="9.7109375" style="15" customWidth="1"/>
    <col min="525" max="768" width="9.140625" style="15"/>
    <col min="769" max="769" width="2.7109375" style="15" customWidth="1"/>
    <col min="770" max="770" width="21.85546875" style="15" bestFit="1" customWidth="1"/>
    <col min="771" max="774" width="9.7109375" style="15" customWidth="1"/>
    <col min="775" max="775" width="19.140625" style="15" bestFit="1" customWidth="1"/>
    <col min="776" max="780" width="9.7109375" style="15" customWidth="1"/>
    <col min="781" max="1024" width="9.140625" style="15"/>
    <col min="1025" max="1025" width="2.7109375" style="15" customWidth="1"/>
    <col min="1026" max="1026" width="21.85546875" style="15" bestFit="1" customWidth="1"/>
    <col min="1027" max="1030" width="9.7109375" style="15" customWidth="1"/>
    <col min="1031" max="1031" width="19.140625" style="15" bestFit="1" customWidth="1"/>
    <col min="1032" max="1036" width="9.7109375" style="15" customWidth="1"/>
    <col min="1037" max="1280" width="9.140625" style="15"/>
    <col min="1281" max="1281" width="2.7109375" style="15" customWidth="1"/>
    <col min="1282" max="1282" width="21.85546875" style="15" bestFit="1" customWidth="1"/>
    <col min="1283" max="1286" width="9.7109375" style="15" customWidth="1"/>
    <col min="1287" max="1287" width="19.140625" style="15" bestFit="1" customWidth="1"/>
    <col min="1288" max="1292" width="9.7109375" style="15" customWidth="1"/>
    <col min="1293" max="1536" width="9.140625" style="15"/>
    <col min="1537" max="1537" width="2.7109375" style="15" customWidth="1"/>
    <col min="1538" max="1538" width="21.85546875" style="15" bestFit="1" customWidth="1"/>
    <col min="1539" max="1542" width="9.7109375" style="15" customWidth="1"/>
    <col min="1543" max="1543" width="19.140625" style="15" bestFit="1" customWidth="1"/>
    <col min="1544" max="1548" width="9.7109375" style="15" customWidth="1"/>
    <col min="1549" max="1792" width="9.140625" style="15"/>
    <col min="1793" max="1793" width="2.7109375" style="15" customWidth="1"/>
    <col min="1794" max="1794" width="21.85546875" style="15" bestFit="1" customWidth="1"/>
    <col min="1795" max="1798" width="9.7109375" style="15" customWidth="1"/>
    <col min="1799" max="1799" width="19.140625" style="15" bestFit="1" customWidth="1"/>
    <col min="1800" max="1804" width="9.7109375" style="15" customWidth="1"/>
    <col min="1805" max="2048" width="9.140625" style="15"/>
    <col min="2049" max="2049" width="2.7109375" style="15" customWidth="1"/>
    <col min="2050" max="2050" width="21.85546875" style="15" bestFit="1" customWidth="1"/>
    <col min="2051" max="2054" width="9.7109375" style="15" customWidth="1"/>
    <col min="2055" max="2055" width="19.140625" style="15" bestFit="1" customWidth="1"/>
    <col min="2056" max="2060" width="9.7109375" style="15" customWidth="1"/>
    <col min="2061" max="2304" width="9.140625" style="15"/>
    <col min="2305" max="2305" width="2.7109375" style="15" customWidth="1"/>
    <col min="2306" max="2306" width="21.85546875" style="15" bestFit="1" customWidth="1"/>
    <col min="2307" max="2310" width="9.7109375" style="15" customWidth="1"/>
    <col min="2311" max="2311" width="19.140625" style="15" bestFit="1" customWidth="1"/>
    <col min="2312" max="2316" width="9.7109375" style="15" customWidth="1"/>
    <col min="2317" max="2560" width="9.140625" style="15"/>
    <col min="2561" max="2561" width="2.7109375" style="15" customWidth="1"/>
    <col min="2562" max="2562" width="21.85546875" style="15" bestFit="1" customWidth="1"/>
    <col min="2563" max="2566" width="9.7109375" style="15" customWidth="1"/>
    <col min="2567" max="2567" width="19.140625" style="15" bestFit="1" customWidth="1"/>
    <col min="2568" max="2572" width="9.7109375" style="15" customWidth="1"/>
    <col min="2573" max="2816" width="9.140625" style="15"/>
    <col min="2817" max="2817" width="2.7109375" style="15" customWidth="1"/>
    <col min="2818" max="2818" width="21.85546875" style="15" bestFit="1" customWidth="1"/>
    <col min="2819" max="2822" width="9.7109375" style="15" customWidth="1"/>
    <col min="2823" max="2823" width="19.140625" style="15" bestFit="1" customWidth="1"/>
    <col min="2824" max="2828" width="9.7109375" style="15" customWidth="1"/>
    <col min="2829" max="3072" width="9.140625" style="15"/>
    <col min="3073" max="3073" width="2.7109375" style="15" customWidth="1"/>
    <col min="3074" max="3074" width="21.85546875" style="15" bestFit="1" customWidth="1"/>
    <col min="3075" max="3078" width="9.7109375" style="15" customWidth="1"/>
    <col min="3079" max="3079" width="19.140625" style="15" bestFit="1" customWidth="1"/>
    <col min="3080" max="3084" width="9.7109375" style="15" customWidth="1"/>
    <col min="3085" max="3328" width="9.140625" style="15"/>
    <col min="3329" max="3329" width="2.7109375" style="15" customWidth="1"/>
    <col min="3330" max="3330" width="21.85546875" style="15" bestFit="1" customWidth="1"/>
    <col min="3331" max="3334" width="9.7109375" style="15" customWidth="1"/>
    <col min="3335" max="3335" width="19.140625" style="15" bestFit="1" customWidth="1"/>
    <col min="3336" max="3340" width="9.7109375" style="15" customWidth="1"/>
    <col min="3341" max="3584" width="9.140625" style="15"/>
    <col min="3585" max="3585" width="2.7109375" style="15" customWidth="1"/>
    <col min="3586" max="3586" width="21.85546875" style="15" bestFit="1" customWidth="1"/>
    <col min="3587" max="3590" width="9.7109375" style="15" customWidth="1"/>
    <col min="3591" max="3591" width="19.140625" style="15" bestFit="1" customWidth="1"/>
    <col min="3592" max="3596" width="9.7109375" style="15" customWidth="1"/>
    <col min="3597" max="3840" width="9.140625" style="15"/>
    <col min="3841" max="3841" width="2.7109375" style="15" customWidth="1"/>
    <col min="3842" max="3842" width="21.85546875" style="15" bestFit="1" customWidth="1"/>
    <col min="3843" max="3846" width="9.7109375" style="15" customWidth="1"/>
    <col min="3847" max="3847" width="19.140625" style="15" bestFit="1" customWidth="1"/>
    <col min="3848" max="3852" width="9.7109375" style="15" customWidth="1"/>
    <col min="3853" max="4096" width="9.140625" style="15"/>
    <col min="4097" max="4097" width="2.7109375" style="15" customWidth="1"/>
    <col min="4098" max="4098" width="21.85546875" style="15" bestFit="1" customWidth="1"/>
    <col min="4099" max="4102" width="9.7109375" style="15" customWidth="1"/>
    <col min="4103" max="4103" width="19.140625" style="15" bestFit="1" customWidth="1"/>
    <col min="4104" max="4108" width="9.7109375" style="15" customWidth="1"/>
    <col min="4109" max="4352" width="9.140625" style="15"/>
    <col min="4353" max="4353" width="2.7109375" style="15" customWidth="1"/>
    <col min="4354" max="4354" width="21.85546875" style="15" bestFit="1" customWidth="1"/>
    <col min="4355" max="4358" width="9.7109375" style="15" customWidth="1"/>
    <col min="4359" max="4359" width="19.140625" style="15" bestFit="1" customWidth="1"/>
    <col min="4360" max="4364" width="9.7109375" style="15" customWidth="1"/>
    <col min="4365" max="4608" width="9.140625" style="15"/>
    <col min="4609" max="4609" width="2.7109375" style="15" customWidth="1"/>
    <col min="4610" max="4610" width="21.85546875" style="15" bestFit="1" customWidth="1"/>
    <col min="4611" max="4614" width="9.7109375" style="15" customWidth="1"/>
    <col min="4615" max="4615" width="19.140625" style="15" bestFit="1" customWidth="1"/>
    <col min="4616" max="4620" width="9.7109375" style="15" customWidth="1"/>
    <col min="4621" max="4864" width="9.140625" style="15"/>
    <col min="4865" max="4865" width="2.7109375" style="15" customWidth="1"/>
    <col min="4866" max="4866" width="21.85546875" style="15" bestFit="1" customWidth="1"/>
    <col min="4867" max="4870" width="9.7109375" style="15" customWidth="1"/>
    <col min="4871" max="4871" width="19.140625" style="15" bestFit="1" customWidth="1"/>
    <col min="4872" max="4876" width="9.7109375" style="15" customWidth="1"/>
    <col min="4877" max="5120" width="9.140625" style="15"/>
    <col min="5121" max="5121" width="2.7109375" style="15" customWidth="1"/>
    <col min="5122" max="5122" width="21.85546875" style="15" bestFit="1" customWidth="1"/>
    <col min="5123" max="5126" width="9.7109375" style="15" customWidth="1"/>
    <col min="5127" max="5127" width="19.140625" style="15" bestFit="1" customWidth="1"/>
    <col min="5128" max="5132" width="9.7109375" style="15" customWidth="1"/>
    <col min="5133" max="5376" width="9.140625" style="15"/>
    <col min="5377" max="5377" width="2.7109375" style="15" customWidth="1"/>
    <col min="5378" max="5378" width="21.85546875" style="15" bestFit="1" customWidth="1"/>
    <col min="5379" max="5382" width="9.7109375" style="15" customWidth="1"/>
    <col min="5383" max="5383" width="19.140625" style="15" bestFit="1" customWidth="1"/>
    <col min="5384" max="5388" width="9.7109375" style="15" customWidth="1"/>
    <col min="5389" max="5632" width="9.140625" style="15"/>
    <col min="5633" max="5633" width="2.7109375" style="15" customWidth="1"/>
    <col min="5634" max="5634" width="21.85546875" style="15" bestFit="1" customWidth="1"/>
    <col min="5635" max="5638" width="9.7109375" style="15" customWidth="1"/>
    <col min="5639" max="5639" width="19.140625" style="15" bestFit="1" customWidth="1"/>
    <col min="5640" max="5644" width="9.7109375" style="15" customWidth="1"/>
    <col min="5645" max="5888" width="9.140625" style="15"/>
    <col min="5889" max="5889" width="2.7109375" style="15" customWidth="1"/>
    <col min="5890" max="5890" width="21.85546875" style="15" bestFit="1" customWidth="1"/>
    <col min="5891" max="5894" width="9.7109375" style="15" customWidth="1"/>
    <col min="5895" max="5895" width="19.140625" style="15" bestFit="1" customWidth="1"/>
    <col min="5896" max="5900" width="9.7109375" style="15" customWidth="1"/>
    <col min="5901" max="6144" width="9.140625" style="15"/>
    <col min="6145" max="6145" width="2.7109375" style="15" customWidth="1"/>
    <col min="6146" max="6146" width="21.85546875" style="15" bestFit="1" customWidth="1"/>
    <col min="6147" max="6150" width="9.7109375" style="15" customWidth="1"/>
    <col min="6151" max="6151" width="19.140625" style="15" bestFit="1" customWidth="1"/>
    <col min="6152" max="6156" width="9.7109375" style="15" customWidth="1"/>
    <col min="6157" max="6400" width="9.140625" style="15"/>
    <col min="6401" max="6401" width="2.7109375" style="15" customWidth="1"/>
    <col min="6402" max="6402" width="21.85546875" style="15" bestFit="1" customWidth="1"/>
    <col min="6403" max="6406" width="9.7109375" style="15" customWidth="1"/>
    <col min="6407" max="6407" width="19.140625" style="15" bestFit="1" customWidth="1"/>
    <col min="6408" max="6412" width="9.7109375" style="15" customWidth="1"/>
    <col min="6413" max="6656" width="9.140625" style="15"/>
    <col min="6657" max="6657" width="2.7109375" style="15" customWidth="1"/>
    <col min="6658" max="6658" width="21.85546875" style="15" bestFit="1" customWidth="1"/>
    <col min="6659" max="6662" width="9.7109375" style="15" customWidth="1"/>
    <col min="6663" max="6663" width="19.140625" style="15" bestFit="1" customWidth="1"/>
    <col min="6664" max="6668" width="9.7109375" style="15" customWidth="1"/>
    <col min="6669" max="6912" width="9.140625" style="15"/>
    <col min="6913" max="6913" width="2.7109375" style="15" customWidth="1"/>
    <col min="6914" max="6914" width="21.85546875" style="15" bestFit="1" customWidth="1"/>
    <col min="6915" max="6918" width="9.7109375" style="15" customWidth="1"/>
    <col min="6919" max="6919" width="19.140625" style="15" bestFit="1" customWidth="1"/>
    <col min="6920" max="6924" width="9.7109375" style="15" customWidth="1"/>
    <col min="6925" max="7168" width="9.140625" style="15"/>
    <col min="7169" max="7169" width="2.7109375" style="15" customWidth="1"/>
    <col min="7170" max="7170" width="21.85546875" style="15" bestFit="1" customWidth="1"/>
    <col min="7171" max="7174" width="9.7109375" style="15" customWidth="1"/>
    <col min="7175" max="7175" width="19.140625" style="15" bestFit="1" customWidth="1"/>
    <col min="7176" max="7180" width="9.7109375" style="15" customWidth="1"/>
    <col min="7181" max="7424" width="9.140625" style="15"/>
    <col min="7425" max="7425" width="2.7109375" style="15" customWidth="1"/>
    <col min="7426" max="7426" width="21.85546875" style="15" bestFit="1" customWidth="1"/>
    <col min="7427" max="7430" width="9.7109375" style="15" customWidth="1"/>
    <col min="7431" max="7431" width="19.140625" style="15" bestFit="1" customWidth="1"/>
    <col min="7432" max="7436" width="9.7109375" style="15" customWidth="1"/>
    <col min="7437" max="7680" width="9.140625" style="15"/>
    <col min="7681" max="7681" width="2.7109375" style="15" customWidth="1"/>
    <col min="7682" max="7682" width="21.85546875" style="15" bestFit="1" customWidth="1"/>
    <col min="7683" max="7686" width="9.7109375" style="15" customWidth="1"/>
    <col min="7687" max="7687" width="19.140625" style="15" bestFit="1" customWidth="1"/>
    <col min="7688" max="7692" width="9.7109375" style="15" customWidth="1"/>
    <col min="7693" max="7936" width="9.140625" style="15"/>
    <col min="7937" max="7937" width="2.7109375" style="15" customWidth="1"/>
    <col min="7938" max="7938" width="21.85546875" style="15" bestFit="1" customWidth="1"/>
    <col min="7939" max="7942" width="9.7109375" style="15" customWidth="1"/>
    <col min="7943" max="7943" width="19.140625" style="15" bestFit="1" customWidth="1"/>
    <col min="7944" max="7948" width="9.7109375" style="15" customWidth="1"/>
    <col min="7949" max="8192" width="9.140625" style="15"/>
    <col min="8193" max="8193" width="2.7109375" style="15" customWidth="1"/>
    <col min="8194" max="8194" width="21.85546875" style="15" bestFit="1" customWidth="1"/>
    <col min="8195" max="8198" width="9.7109375" style="15" customWidth="1"/>
    <col min="8199" max="8199" width="19.140625" style="15" bestFit="1" customWidth="1"/>
    <col min="8200" max="8204" width="9.7109375" style="15" customWidth="1"/>
    <col min="8205" max="8448" width="9.140625" style="15"/>
    <col min="8449" max="8449" width="2.7109375" style="15" customWidth="1"/>
    <col min="8450" max="8450" width="21.85546875" style="15" bestFit="1" customWidth="1"/>
    <col min="8451" max="8454" width="9.7109375" style="15" customWidth="1"/>
    <col min="8455" max="8455" width="19.140625" style="15" bestFit="1" customWidth="1"/>
    <col min="8456" max="8460" width="9.7109375" style="15" customWidth="1"/>
    <col min="8461" max="8704" width="9.140625" style="15"/>
    <col min="8705" max="8705" width="2.7109375" style="15" customWidth="1"/>
    <col min="8706" max="8706" width="21.85546875" style="15" bestFit="1" customWidth="1"/>
    <col min="8707" max="8710" width="9.7109375" style="15" customWidth="1"/>
    <col min="8711" max="8711" width="19.140625" style="15" bestFit="1" customWidth="1"/>
    <col min="8712" max="8716" width="9.7109375" style="15" customWidth="1"/>
    <col min="8717" max="8960" width="9.140625" style="15"/>
    <col min="8961" max="8961" width="2.7109375" style="15" customWidth="1"/>
    <col min="8962" max="8962" width="21.85546875" style="15" bestFit="1" customWidth="1"/>
    <col min="8963" max="8966" width="9.7109375" style="15" customWidth="1"/>
    <col min="8967" max="8967" width="19.140625" style="15" bestFit="1" customWidth="1"/>
    <col min="8968" max="8972" width="9.7109375" style="15" customWidth="1"/>
    <col min="8973" max="9216" width="9.140625" style="15"/>
    <col min="9217" max="9217" width="2.7109375" style="15" customWidth="1"/>
    <col min="9218" max="9218" width="21.85546875" style="15" bestFit="1" customWidth="1"/>
    <col min="9219" max="9222" width="9.7109375" style="15" customWidth="1"/>
    <col min="9223" max="9223" width="19.140625" style="15" bestFit="1" customWidth="1"/>
    <col min="9224" max="9228" width="9.7109375" style="15" customWidth="1"/>
    <col min="9229" max="9472" width="9.140625" style="15"/>
    <col min="9473" max="9473" width="2.7109375" style="15" customWidth="1"/>
    <col min="9474" max="9474" width="21.85546875" style="15" bestFit="1" customWidth="1"/>
    <col min="9475" max="9478" width="9.7109375" style="15" customWidth="1"/>
    <col min="9479" max="9479" width="19.140625" style="15" bestFit="1" customWidth="1"/>
    <col min="9480" max="9484" width="9.7109375" style="15" customWidth="1"/>
    <col min="9485" max="9728" width="9.140625" style="15"/>
    <col min="9729" max="9729" width="2.7109375" style="15" customWidth="1"/>
    <col min="9730" max="9730" width="21.85546875" style="15" bestFit="1" customWidth="1"/>
    <col min="9731" max="9734" width="9.7109375" style="15" customWidth="1"/>
    <col min="9735" max="9735" width="19.140625" style="15" bestFit="1" customWidth="1"/>
    <col min="9736" max="9740" width="9.7109375" style="15" customWidth="1"/>
    <col min="9741" max="9984" width="9.140625" style="15"/>
    <col min="9985" max="9985" width="2.7109375" style="15" customWidth="1"/>
    <col min="9986" max="9986" width="21.85546875" style="15" bestFit="1" customWidth="1"/>
    <col min="9987" max="9990" width="9.7109375" style="15" customWidth="1"/>
    <col min="9991" max="9991" width="19.140625" style="15" bestFit="1" customWidth="1"/>
    <col min="9992" max="9996" width="9.7109375" style="15" customWidth="1"/>
    <col min="9997" max="10240" width="9.140625" style="15"/>
    <col min="10241" max="10241" width="2.7109375" style="15" customWidth="1"/>
    <col min="10242" max="10242" width="21.85546875" style="15" bestFit="1" customWidth="1"/>
    <col min="10243" max="10246" width="9.7109375" style="15" customWidth="1"/>
    <col min="10247" max="10247" width="19.140625" style="15" bestFit="1" customWidth="1"/>
    <col min="10248" max="10252" width="9.7109375" style="15" customWidth="1"/>
    <col min="10253" max="10496" width="9.140625" style="15"/>
    <col min="10497" max="10497" width="2.7109375" style="15" customWidth="1"/>
    <col min="10498" max="10498" width="21.85546875" style="15" bestFit="1" customWidth="1"/>
    <col min="10499" max="10502" width="9.7109375" style="15" customWidth="1"/>
    <col min="10503" max="10503" width="19.140625" style="15" bestFit="1" customWidth="1"/>
    <col min="10504" max="10508" width="9.7109375" style="15" customWidth="1"/>
    <col min="10509" max="10752" width="9.140625" style="15"/>
    <col min="10753" max="10753" width="2.7109375" style="15" customWidth="1"/>
    <col min="10754" max="10754" width="21.85546875" style="15" bestFit="1" customWidth="1"/>
    <col min="10755" max="10758" width="9.7109375" style="15" customWidth="1"/>
    <col min="10759" max="10759" width="19.140625" style="15" bestFit="1" customWidth="1"/>
    <col min="10760" max="10764" width="9.7109375" style="15" customWidth="1"/>
    <col min="10765" max="11008" width="9.140625" style="15"/>
    <col min="11009" max="11009" width="2.7109375" style="15" customWidth="1"/>
    <col min="11010" max="11010" width="21.85546875" style="15" bestFit="1" customWidth="1"/>
    <col min="11011" max="11014" width="9.7109375" style="15" customWidth="1"/>
    <col min="11015" max="11015" width="19.140625" style="15" bestFit="1" customWidth="1"/>
    <col min="11016" max="11020" width="9.7109375" style="15" customWidth="1"/>
    <col min="11021" max="11264" width="9.140625" style="15"/>
    <col min="11265" max="11265" width="2.7109375" style="15" customWidth="1"/>
    <col min="11266" max="11266" width="21.85546875" style="15" bestFit="1" customWidth="1"/>
    <col min="11267" max="11270" width="9.7109375" style="15" customWidth="1"/>
    <col min="11271" max="11271" width="19.140625" style="15" bestFit="1" customWidth="1"/>
    <col min="11272" max="11276" width="9.7109375" style="15" customWidth="1"/>
    <col min="11277" max="11520" width="9.140625" style="15"/>
    <col min="11521" max="11521" width="2.7109375" style="15" customWidth="1"/>
    <col min="11522" max="11522" width="21.85546875" style="15" bestFit="1" customWidth="1"/>
    <col min="11523" max="11526" width="9.7109375" style="15" customWidth="1"/>
    <col min="11527" max="11527" width="19.140625" style="15" bestFit="1" customWidth="1"/>
    <col min="11528" max="11532" width="9.7109375" style="15" customWidth="1"/>
    <col min="11533" max="11776" width="9.140625" style="15"/>
    <col min="11777" max="11777" width="2.7109375" style="15" customWidth="1"/>
    <col min="11778" max="11778" width="21.85546875" style="15" bestFit="1" customWidth="1"/>
    <col min="11779" max="11782" width="9.7109375" style="15" customWidth="1"/>
    <col min="11783" max="11783" width="19.140625" style="15" bestFit="1" customWidth="1"/>
    <col min="11784" max="11788" width="9.7109375" style="15" customWidth="1"/>
    <col min="11789" max="12032" width="9.140625" style="15"/>
    <col min="12033" max="12033" width="2.7109375" style="15" customWidth="1"/>
    <col min="12034" max="12034" width="21.85546875" style="15" bestFit="1" customWidth="1"/>
    <col min="12035" max="12038" width="9.7109375" style="15" customWidth="1"/>
    <col min="12039" max="12039" width="19.140625" style="15" bestFit="1" customWidth="1"/>
    <col min="12040" max="12044" width="9.7109375" style="15" customWidth="1"/>
    <col min="12045" max="12288" width="9.140625" style="15"/>
    <col min="12289" max="12289" width="2.7109375" style="15" customWidth="1"/>
    <col min="12290" max="12290" width="21.85546875" style="15" bestFit="1" customWidth="1"/>
    <col min="12291" max="12294" width="9.7109375" style="15" customWidth="1"/>
    <col min="12295" max="12295" width="19.140625" style="15" bestFit="1" customWidth="1"/>
    <col min="12296" max="12300" width="9.7109375" style="15" customWidth="1"/>
    <col min="12301" max="12544" width="9.140625" style="15"/>
    <col min="12545" max="12545" width="2.7109375" style="15" customWidth="1"/>
    <col min="12546" max="12546" width="21.85546875" style="15" bestFit="1" customWidth="1"/>
    <col min="12547" max="12550" width="9.7109375" style="15" customWidth="1"/>
    <col min="12551" max="12551" width="19.140625" style="15" bestFit="1" customWidth="1"/>
    <col min="12552" max="12556" width="9.7109375" style="15" customWidth="1"/>
    <col min="12557" max="12800" width="9.140625" style="15"/>
    <col min="12801" max="12801" width="2.7109375" style="15" customWidth="1"/>
    <col min="12802" max="12802" width="21.85546875" style="15" bestFit="1" customWidth="1"/>
    <col min="12803" max="12806" width="9.7109375" style="15" customWidth="1"/>
    <col min="12807" max="12807" width="19.140625" style="15" bestFit="1" customWidth="1"/>
    <col min="12808" max="12812" width="9.7109375" style="15" customWidth="1"/>
    <col min="12813" max="13056" width="9.140625" style="15"/>
    <col min="13057" max="13057" width="2.7109375" style="15" customWidth="1"/>
    <col min="13058" max="13058" width="21.85546875" style="15" bestFit="1" customWidth="1"/>
    <col min="13059" max="13062" width="9.7109375" style="15" customWidth="1"/>
    <col min="13063" max="13063" width="19.140625" style="15" bestFit="1" customWidth="1"/>
    <col min="13064" max="13068" width="9.7109375" style="15" customWidth="1"/>
    <col min="13069" max="13312" width="9.140625" style="15"/>
    <col min="13313" max="13313" width="2.7109375" style="15" customWidth="1"/>
    <col min="13314" max="13314" width="21.85546875" style="15" bestFit="1" customWidth="1"/>
    <col min="13315" max="13318" width="9.7109375" style="15" customWidth="1"/>
    <col min="13319" max="13319" width="19.140625" style="15" bestFit="1" customWidth="1"/>
    <col min="13320" max="13324" width="9.7109375" style="15" customWidth="1"/>
    <col min="13325" max="13568" width="9.140625" style="15"/>
    <col min="13569" max="13569" width="2.7109375" style="15" customWidth="1"/>
    <col min="13570" max="13570" width="21.85546875" style="15" bestFit="1" customWidth="1"/>
    <col min="13571" max="13574" width="9.7109375" style="15" customWidth="1"/>
    <col min="13575" max="13575" width="19.140625" style="15" bestFit="1" customWidth="1"/>
    <col min="13576" max="13580" width="9.7109375" style="15" customWidth="1"/>
    <col min="13581" max="13824" width="9.140625" style="15"/>
    <col min="13825" max="13825" width="2.7109375" style="15" customWidth="1"/>
    <col min="13826" max="13826" width="21.85546875" style="15" bestFit="1" customWidth="1"/>
    <col min="13827" max="13830" width="9.7109375" style="15" customWidth="1"/>
    <col min="13831" max="13831" width="19.140625" style="15" bestFit="1" customWidth="1"/>
    <col min="13832" max="13836" width="9.7109375" style="15" customWidth="1"/>
    <col min="13837" max="14080" width="9.140625" style="15"/>
    <col min="14081" max="14081" width="2.7109375" style="15" customWidth="1"/>
    <col min="14082" max="14082" width="21.85546875" style="15" bestFit="1" customWidth="1"/>
    <col min="14083" max="14086" width="9.7109375" style="15" customWidth="1"/>
    <col min="14087" max="14087" width="19.140625" style="15" bestFit="1" customWidth="1"/>
    <col min="14088" max="14092" width="9.7109375" style="15" customWidth="1"/>
    <col min="14093" max="14336" width="9.140625" style="15"/>
    <col min="14337" max="14337" width="2.7109375" style="15" customWidth="1"/>
    <col min="14338" max="14338" width="21.85546875" style="15" bestFit="1" customWidth="1"/>
    <col min="14339" max="14342" width="9.7109375" style="15" customWidth="1"/>
    <col min="14343" max="14343" width="19.140625" style="15" bestFit="1" customWidth="1"/>
    <col min="14344" max="14348" width="9.7109375" style="15" customWidth="1"/>
    <col min="14349" max="14592" width="9.140625" style="15"/>
    <col min="14593" max="14593" width="2.7109375" style="15" customWidth="1"/>
    <col min="14594" max="14594" width="21.85546875" style="15" bestFit="1" customWidth="1"/>
    <col min="14595" max="14598" width="9.7109375" style="15" customWidth="1"/>
    <col min="14599" max="14599" width="19.140625" style="15" bestFit="1" customWidth="1"/>
    <col min="14600" max="14604" width="9.7109375" style="15" customWidth="1"/>
    <col min="14605" max="14848" width="9.140625" style="15"/>
    <col min="14849" max="14849" width="2.7109375" style="15" customWidth="1"/>
    <col min="14850" max="14850" width="21.85546875" style="15" bestFit="1" customWidth="1"/>
    <col min="14851" max="14854" width="9.7109375" style="15" customWidth="1"/>
    <col min="14855" max="14855" width="19.140625" style="15" bestFit="1" customWidth="1"/>
    <col min="14856" max="14860" width="9.7109375" style="15" customWidth="1"/>
    <col min="14861" max="15104" width="9.140625" style="15"/>
    <col min="15105" max="15105" width="2.7109375" style="15" customWidth="1"/>
    <col min="15106" max="15106" width="21.85546875" style="15" bestFit="1" customWidth="1"/>
    <col min="15107" max="15110" width="9.7109375" style="15" customWidth="1"/>
    <col min="15111" max="15111" width="19.140625" style="15" bestFit="1" customWidth="1"/>
    <col min="15112" max="15116" width="9.7109375" style="15" customWidth="1"/>
    <col min="15117" max="15360" width="9.140625" style="15"/>
    <col min="15361" max="15361" width="2.7109375" style="15" customWidth="1"/>
    <col min="15362" max="15362" width="21.85546875" style="15" bestFit="1" customWidth="1"/>
    <col min="15363" max="15366" width="9.7109375" style="15" customWidth="1"/>
    <col min="15367" max="15367" width="19.140625" style="15" bestFit="1" customWidth="1"/>
    <col min="15368" max="15372" width="9.7109375" style="15" customWidth="1"/>
    <col min="15373" max="15616" width="9.140625" style="15"/>
    <col min="15617" max="15617" width="2.7109375" style="15" customWidth="1"/>
    <col min="15618" max="15618" width="21.85546875" style="15" bestFit="1" customWidth="1"/>
    <col min="15619" max="15622" width="9.7109375" style="15" customWidth="1"/>
    <col min="15623" max="15623" width="19.140625" style="15" bestFit="1" customWidth="1"/>
    <col min="15624" max="15628" width="9.7109375" style="15" customWidth="1"/>
    <col min="15629" max="15872" width="9.140625" style="15"/>
    <col min="15873" max="15873" width="2.7109375" style="15" customWidth="1"/>
    <col min="15874" max="15874" width="21.85546875" style="15" bestFit="1" customWidth="1"/>
    <col min="15875" max="15878" width="9.7109375" style="15" customWidth="1"/>
    <col min="15879" max="15879" width="19.140625" style="15" bestFit="1" customWidth="1"/>
    <col min="15880" max="15884" width="9.7109375" style="15" customWidth="1"/>
    <col min="15885" max="16128" width="9.140625" style="15"/>
    <col min="16129" max="16129" width="2.7109375" style="15" customWidth="1"/>
    <col min="16130" max="16130" width="21.85546875" style="15" bestFit="1" customWidth="1"/>
    <col min="16131" max="16134" width="9.7109375" style="15" customWidth="1"/>
    <col min="16135" max="16135" width="19.140625" style="15" bestFit="1" customWidth="1"/>
    <col min="16136" max="16140" width="9.7109375" style="15" customWidth="1"/>
    <col min="16141" max="16384" width="9.140625" style="15"/>
  </cols>
  <sheetData>
    <row r="1" spans="2:11" x14ac:dyDescent="0.2">
      <c r="B1" s="231" t="s">
        <v>192</v>
      </c>
      <c r="C1" s="231" t="s">
        <v>333</v>
      </c>
      <c r="D1" s="16" t="s">
        <v>334</v>
      </c>
      <c r="E1" s="17" t="s">
        <v>335</v>
      </c>
      <c r="F1" s="17" t="s">
        <v>335</v>
      </c>
      <c r="G1" s="231" t="s">
        <v>192</v>
      </c>
      <c r="H1" s="231" t="s">
        <v>333</v>
      </c>
      <c r="I1" s="16" t="s">
        <v>334</v>
      </c>
      <c r="J1" s="17" t="s">
        <v>335</v>
      </c>
      <c r="K1" s="17" t="s">
        <v>335</v>
      </c>
    </row>
    <row r="2" spans="2:11" x14ac:dyDescent="0.2">
      <c r="B2" s="232"/>
      <c r="C2" s="232"/>
      <c r="D2" s="18" t="s">
        <v>336</v>
      </c>
      <c r="E2" s="19" t="s">
        <v>46</v>
      </c>
      <c r="F2" s="19" t="s">
        <v>337</v>
      </c>
      <c r="G2" s="232"/>
      <c r="H2" s="232"/>
      <c r="I2" s="18" t="s">
        <v>336</v>
      </c>
      <c r="J2" s="19" t="s">
        <v>46</v>
      </c>
      <c r="K2" s="19" t="s">
        <v>337</v>
      </c>
    </row>
    <row r="3" spans="2:11" x14ac:dyDescent="0.2">
      <c r="B3" s="20" t="s">
        <v>338</v>
      </c>
      <c r="C3" s="21"/>
      <c r="D3" s="22"/>
      <c r="E3" s="23">
        <v>4</v>
      </c>
      <c r="F3" s="24">
        <f>C3*E3</f>
        <v>0</v>
      </c>
      <c r="G3" s="20" t="s">
        <v>339</v>
      </c>
      <c r="H3" s="21"/>
      <c r="I3" s="21"/>
      <c r="J3" s="23">
        <v>5</v>
      </c>
      <c r="K3" s="23">
        <f>H3*J3</f>
        <v>0</v>
      </c>
    </row>
    <row r="4" spans="2:11" x14ac:dyDescent="0.2">
      <c r="B4" s="20" t="s">
        <v>340</v>
      </c>
      <c r="C4" s="21"/>
      <c r="D4" s="21"/>
      <c r="E4" s="23">
        <v>3</v>
      </c>
      <c r="F4" s="24">
        <f t="shared" ref="F4:F28" si="0">C4*E4</f>
        <v>0</v>
      </c>
      <c r="G4" s="20" t="s">
        <v>341</v>
      </c>
      <c r="H4" s="21"/>
      <c r="I4" s="21"/>
      <c r="J4" s="23">
        <v>5</v>
      </c>
      <c r="K4" s="23">
        <f t="shared" ref="K4:K28" si="1">H4*J4</f>
        <v>0</v>
      </c>
    </row>
    <row r="5" spans="2:11" x14ac:dyDescent="0.2">
      <c r="B5" s="20" t="s">
        <v>342</v>
      </c>
      <c r="C5" s="21"/>
      <c r="D5" s="21"/>
      <c r="E5" s="23">
        <v>3</v>
      </c>
      <c r="F5" s="24">
        <f t="shared" si="0"/>
        <v>0</v>
      </c>
      <c r="G5" s="20" t="s">
        <v>343</v>
      </c>
      <c r="H5" s="21"/>
      <c r="I5" s="21"/>
      <c r="J5" s="23">
        <v>5</v>
      </c>
      <c r="K5" s="23">
        <f t="shared" si="1"/>
        <v>0</v>
      </c>
    </row>
    <row r="6" spans="2:11" x14ac:dyDescent="0.2">
      <c r="B6" s="20" t="s">
        <v>344</v>
      </c>
      <c r="C6" s="21"/>
      <c r="D6" s="21"/>
      <c r="E6" s="23">
        <v>3</v>
      </c>
      <c r="F6" s="24">
        <f t="shared" si="0"/>
        <v>0</v>
      </c>
      <c r="G6" s="20" t="s">
        <v>345</v>
      </c>
      <c r="H6" s="21"/>
      <c r="I6" s="21"/>
      <c r="J6" s="23">
        <v>3</v>
      </c>
      <c r="K6" s="23">
        <f t="shared" si="1"/>
        <v>0</v>
      </c>
    </row>
    <row r="7" spans="2:11" x14ac:dyDescent="0.2">
      <c r="B7" s="20" t="s">
        <v>346</v>
      </c>
      <c r="C7" s="21"/>
      <c r="D7" s="22"/>
      <c r="E7" s="23">
        <v>5</v>
      </c>
      <c r="F7" s="24">
        <f t="shared" si="0"/>
        <v>0</v>
      </c>
      <c r="G7" s="20" t="s">
        <v>347</v>
      </c>
      <c r="H7" s="21"/>
      <c r="I7" s="22"/>
      <c r="J7" s="23">
        <v>6</v>
      </c>
      <c r="K7" s="23">
        <f t="shared" si="1"/>
        <v>0</v>
      </c>
    </row>
    <row r="8" spans="2:11" x14ac:dyDescent="0.2">
      <c r="B8" s="20" t="s">
        <v>348</v>
      </c>
      <c r="C8" s="21"/>
      <c r="D8" s="25"/>
      <c r="E8" s="23">
        <v>3</v>
      </c>
      <c r="F8" s="24">
        <f t="shared" si="0"/>
        <v>0</v>
      </c>
      <c r="G8" s="20" t="s">
        <v>349</v>
      </c>
      <c r="H8" s="21"/>
      <c r="I8" s="22"/>
      <c r="J8" s="23">
        <v>8</v>
      </c>
      <c r="K8" s="23">
        <f t="shared" si="1"/>
        <v>0</v>
      </c>
    </row>
    <row r="9" spans="2:11" x14ac:dyDescent="0.2">
      <c r="B9" s="20" t="s">
        <v>350</v>
      </c>
      <c r="C9" s="21"/>
      <c r="D9" s="22"/>
      <c r="E9" s="23">
        <v>5</v>
      </c>
      <c r="F9" s="24">
        <f t="shared" si="0"/>
        <v>0</v>
      </c>
      <c r="G9" s="20" t="s">
        <v>351</v>
      </c>
      <c r="H9" s="21"/>
      <c r="I9" s="21"/>
      <c r="J9" s="23">
        <v>4</v>
      </c>
      <c r="K9" s="23">
        <f t="shared" si="1"/>
        <v>0</v>
      </c>
    </row>
    <row r="10" spans="2:11" x14ac:dyDescent="0.2">
      <c r="B10" s="20" t="s">
        <v>352</v>
      </c>
      <c r="C10" s="21"/>
      <c r="D10" s="22"/>
      <c r="E10" s="23">
        <v>2</v>
      </c>
      <c r="F10" s="24">
        <f t="shared" si="0"/>
        <v>0</v>
      </c>
      <c r="G10" s="20" t="s">
        <v>353</v>
      </c>
      <c r="H10" s="21"/>
      <c r="I10" s="21"/>
      <c r="J10" s="23">
        <v>6</v>
      </c>
      <c r="K10" s="23">
        <f t="shared" si="1"/>
        <v>0</v>
      </c>
    </row>
    <row r="11" spans="2:11" x14ac:dyDescent="0.2">
      <c r="B11" s="20" t="s">
        <v>354</v>
      </c>
      <c r="C11" s="21"/>
      <c r="D11" s="22"/>
      <c r="E11" s="23">
        <v>2</v>
      </c>
      <c r="F11" s="24">
        <f t="shared" si="0"/>
        <v>0</v>
      </c>
      <c r="G11" s="20" t="s">
        <v>355</v>
      </c>
      <c r="H11" s="21"/>
      <c r="I11" s="21"/>
      <c r="J11" s="23">
        <v>8</v>
      </c>
      <c r="K11" s="23">
        <f t="shared" si="1"/>
        <v>0</v>
      </c>
    </row>
    <row r="12" spans="2:11" x14ac:dyDescent="0.2">
      <c r="B12" s="20" t="s">
        <v>356</v>
      </c>
      <c r="C12" s="21"/>
      <c r="D12" s="21"/>
      <c r="E12" s="23">
        <v>2</v>
      </c>
      <c r="F12" s="24">
        <f t="shared" si="0"/>
        <v>0</v>
      </c>
      <c r="G12" s="20" t="s">
        <v>357</v>
      </c>
      <c r="H12" s="21"/>
      <c r="I12" s="21"/>
      <c r="J12" s="23">
        <v>6</v>
      </c>
      <c r="K12" s="23">
        <f t="shared" si="1"/>
        <v>0</v>
      </c>
    </row>
    <row r="13" spans="2:11" x14ac:dyDescent="0.2">
      <c r="B13" s="20" t="s">
        <v>358</v>
      </c>
      <c r="C13" s="21"/>
      <c r="D13" s="21"/>
      <c r="E13" s="23">
        <v>1</v>
      </c>
      <c r="F13" s="24">
        <f t="shared" si="0"/>
        <v>0</v>
      </c>
      <c r="G13" s="20" t="s">
        <v>359</v>
      </c>
      <c r="H13" s="21"/>
      <c r="I13" s="21"/>
      <c r="J13" s="23">
        <v>5</v>
      </c>
      <c r="K13" s="23">
        <f t="shared" si="1"/>
        <v>0</v>
      </c>
    </row>
    <row r="14" spans="2:11" x14ac:dyDescent="0.2">
      <c r="B14" s="20" t="s">
        <v>360</v>
      </c>
      <c r="C14" s="21"/>
      <c r="D14" s="21"/>
      <c r="E14" s="23">
        <v>1</v>
      </c>
      <c r="F14" s="24">
        <f t="shared" si="0"/>
        <v>0</v>
      </c>
      <c r="G14" s="20" t="s">
        <v>361</v>
      </c>
      <c r="H14" s="21"/>
      <c r="I14" s="21"/>
      <c r="J14" s="23">
        <v>2</v>
      </c>
      <c r="K14" s="23">
        <f t="shared" si="1"/>
        <v>0</v>
      </c>
    </row>
    <row r="15" spans="2:11" x14ac:dyDescent="0.2">
      <c r="B15" s="20" t="s">
        <v>362</v>
      </c>
      <c r="C15" s="21"/>
      <c r="D15" s="22"/>
      <c r="E15" s="23">
        <v>3</v>
      </c>
      <c r="F15" s="24">
        <f t="shared" si="0"/>
        <v>0</v>
      </c>
      <c r="G15" s="20" t="s">
        <v>363</v>
      </c>
      <c r="H15" s="21"/>
      <c r="I15" s="21"/>
      <c r="J15" s="23">
        <v>6</v>
      </c>
      <c r="K15" s="23">
        <f t="shared" si="1"/>
        <v>0</v>
      </c>
    </row>
    <row r="16" spans="2:11" x14ac:dyDescent="0.2">
      <c r="B16" s="20" t="s">
        <v>364</v>
      </c>
      <c r="C16" s="21"/>
      <c r="D16" s="22"/>
      <c r="E16" s="23">
        <v>4</v>
      </c>
      <c r="F16" s="24">
        <f t="shared" si="0"/>
        <v>0</v>
      </c>
      <c r="G16" s="20" t="s">
        <v>365</v>
      </c>
      <c r="H16" s="21"/>
      <c r="I16" s="21"/>
      <c r="J16" s="23">
        <v>5</v>
      </c>
      <c r="K16" s="23">
        <f t="shared" si="1"/>
        <v>0</v>
      </c>
    </row>
    <row r="17" spans="2:12" x14ac:dyDescent="0.2">
      <c r="B17" s="20" t="s">
        <v>366</v>
      </c>
      <c r="C17" s="21"/>
      <c r="D17" s="21"/>
      <c r="E17" s="23">
        <v>5</v>
      </c>
      <c r="F17" s="24">
        <f t="shared" si="0"/>
        <v>0</v>
      </c>
      <c r="G17" s="20" t="s">
        <v>367</v>
      </c>
      <c r="H17" s="21"/>
      <c r="I17" s="21"/>
      <c r="J17" s="23">
        <v>1</v>
      </c>
      <c r="K17" s="23">
        <f t="shared" si="1"/>
        <v>0</v>
      </c>
    </row>
    <row r="18" spans="2:12" x14ac:dyDescent="0.2">
      <c r="B18" s="20" t="s">
        <v>368</v>
      </c>
      <c r="C18" s="21"/>
      <c r="D18" s="21"/>
      <c r="E18" s="23">
        <v>3</v>
      </c>
      <c r="F18" s="24">
        <f t="shared" si="0"/>
        <v>0</v>
      </c>
      <c r="G18" s="20" t="s">
        <v>369</v>
      </c>
      <c r="H18" s="21"/>
      <c r="I18" s="21"/>
      <c r="J18" s="23">
        <v>7</v>
      </c>
      <c r="K18" s="23">
        <f t="shared" si="1"/>
        <v>0</v>
      </c>
    </row>
    <row r="19" spans="2:12" x14ac:dyDescent="0.2">
      <c r="B19" s="20" t="s">
        <v>370</v>
      </c>
      <c r="C19" s="21"/>
      <c r="D19" s="22"/>
      <c r="E19" s="23">
        <v>5</v>
      </c>
      <c r="F19" s="24">
        <f t="shared" si="0"/>
        <v>0</v>
      </c>
      <c r="G19" s="20" t="s">
        <v>371</v>
      </c>
      <c r="H19" s="21"/>
      <c r="I19" s="22"/>
      <c r="J19" s="23">
        <v>8</v>
      </c>
      <c r="K19" s="23">
        <f t="shared" si="1"/>
        <v>0</v>
      </c>
    </row>
    <row r="20" spans="2:12" x14ac:dyDescent="0.2">
      <c r="B20" s="20" t="s">
        <v>372</v>
      </c>
      <c r="C20" s="21"/>
      <c r="D20" s="22"/>
      <c r="E20" s="23">
        <v>8</v>
      </c>
      <c r="F20" s="24">
        <f t="shared" si="0"/>
        <v>0</v>
      </c>
      <c r="G20" s="20" t="s">
        <v>373</v>
      </c>
      <c r="H20" s="21"/>
      <c r="I20" s="21"/>
      <c r="J20" s="23">
        <v>6</v>
      </c>
      <c r="K20" s="23">
        <f t="shared" si="1"/>
        <v>0</v>
      </c>
    </row>
    <row r="21" spans="2:12" x14ac:dyDescent="0.2">
      <c r="B21" s="233" t="s">
        <v>413</v>
      </c>
      <c r="C21" s="234"/>
      <c r="D21" s="234"/>
      <c r="E21" s="234"/>
      <c r="F21" s="234"/>
      <c r="G21" s="234"/>
      <c r="H21" s="234"/>
      <c r="I21" s="234"/>
      <c r="J21" s="234"/>
      <c r="K21" s="235"/>
    </row>
    <row r="22" spans="2:12" x14ac:dyDescent="0.2">
      <c r="B22" s="20" t="s">
        <v>374</v>
      </c>
      <c r="C22" s="21"/>
      <c r="D22" s="21"/>
      <c r="E22" s="23">
        <v>5</v>
      </c>
      <c r="F22" s="24">
        <f t="shared" si="0"/>
        <v>0</v>
      </c>
      <c r="G22" s="20" t="s">
        <v>375</v>
      </c>
      <c r="H22" s="21"/>
      <c r="I22" s="21"/>
      <c r="J22" s="23">
        <v>5</v>
      </c>
      <c r="K22" s="23">
        <f t="shared" si="1"/>
        <v>0</v>
      </c>
    </row>
    <row r="23" spans="2:12" x14ac:dyDescent="0.2">
      <c r="B23" s="20" t="s">
        <v>376</v>
      </c>
      <c r="C23" s="21"/>
      <c r="D23" s="21"/>
      <c r="E23" s="23">
        <v>5</v>
      </c>
      <c r="F23" s="24">
        <f t="shared" si="0"/>
        <v>0</v>
      </c>
      <c r="G23" s="20" t="s">
        <v>377</v>
      </c>
      <c r="H23" s="21"/>
      <c r="I23" s="21"/>
      <c r="J23" s="23">
        <v>8</v>
      </c>
      <c r="K23" s="23">
        <f t="shared" si="1"/>
        <v>0</v>
      </c>
    </row>
    <row r="24" spans="2:12" x14ac:dyDescent="0.2">
      <c r="B24" s="20" t="s">
        <v>378</v>
      </c>
      <c r="C24" s="21"/>
      <c r="D24" s="21"/>
      <c r="E24" s="23">
        <v>8</v>
      </c>
      <c r="F24" s="24">
        <f t="shared" si="0"/>
        <v>0</v>
      </c>
      <c r="G24" s="20" t="s">
        <v>379</v>
      </c>
      <c r="H24" s="21"/>
      <c r="I24" s="21"/>
      <c r="J24" s="23">
        <v>4</v>
      </c>
      <c r="K24" s="23">
        <f t="shared" si="1"/>
        <v>0</v>
      </c>
    </row>
    <row r="25" spans="2:12" x14ac:dyDescent="0.2">
      <c r="B25" s="20" t="s">
        <v>380</v>
      </c>
      <c r="C25" s="21"/>
      <c r="D25" s="21"/>
      <c r="E25" s="23">
        <v>6</v>
      </c>
      <c r="F25" s="24">
        <f t="shared" si="0"/>
        <v>0</v>
      </c>
      <c r="G25" s="20" t="s">
        <v>381</v>
      </c>
      <c r="H25" s="21"/>
      <c r="I25" s="22"/>
      <c r="J25" s="23">
        <v>5</v>
      </c>
      <c r="K25" s="23">
        <f t="shared" si="1"/>
        <v>0</v>
      </c>
    </row>
    <row r="26" spans="2:12" x14ac:dyDescent="0.2">
      <c r="B26" s="20" t="s">
        <v>382</v>
      </c>
      <c r="C26" s="21"/>
      <c r="D26" s="26"/>
      <c r="E26" s="23">
        <v>10</v>
      </c>
      <c r="F26" s="24">
        <f t="shared" si="0"/>
        <v>0</v>
      </c>
      <c r="G26" s="20" t="s">
        <v>383</v>
      </c>
      <c r="H26" s="21"/>
      <c r="I26" s="22"/>
      <c r="J26" s="23">
        <v>8</v>
      </c>
      <c r="K26" s="23">
        <f t="shared" si="1"/>
        <v>0</v>
      </c>
    </row>
    <row r="27" spans="2:12" x14ac:dyDescent="0.2">
      <c r="B27" s="20" t="s">
        <v>384</v>
      </c>
      <c r="C27" s="21"/>
      <c r="D27" s="21"/>
      <c r="E27" s="23">
        <v>8</v>
      </c>
      <c r="F27" s="24">
        <f t="shared" si="0"/>
        <v>0</v>
      </c>
      <c r="G27" s="236" t="s">
        <v>385</v>
      </c>
      <c r="H27" s="21"/>
      <c r="I27" s="22"/>
      <c r="J27" s="27"/>
      <c r="K27" s="23">
        <f t="shared" si="1"/>
        <v>0</v>
      </c>
    </row>
    <row r="28" spans="2:12" x14ac:dyDescent="0.2">
      <c r="B28" s="20" t="s">
        <v>386</v>
      </c>
      <c r="C28" s="28"/>
      <c r="D28" s="28"/>
      <c r="E28" s="23">
        <v>7</v>
      </c>
      <c r="F28" s="24">
        <f t="shared" si="0"/>
        <v>0</v>
      </c>
      <c r="G28" s="237"/>
      <c r="H28" s="21"/>
      <c r="I28" s="26"/>
      <c r="J28" s="27"/>
      <c r="K28" s="23">
        <f t="shared" si="1"/>
        <v>0</v>
      </c>
    </row>
    <row r="29" spans="2:12" x14ac:dyDescent="0.2">
      <c r="B29" s="246" t="s">
        <v>183</v>
      </c>
      <c r="C29" s="248" t="s">
        <v>387</v>
      </c>
      <c r="D29" s="29" t="s">
        <v>388</v>
      </c>
      <c r="E29" s="30" t="s">
        <v>333</v>
      </c>
      <c r="F29" s="250">
        <f>SUM(F3:F20,K3:K20,F22:F28,K22:K27)</f>
        <v>0</v>
      </c>
      <c r="G29" s="252" t="s">
        <v>389</v>
      </c>
      <c r="H29" s="253"/>
      <c r="I29" s="254"/>
      <c r="J29" s="255">
        <f>SUM(C3:C20,H3:H20,C22:C28,H22:H28)</f>
        <v>0</v>
      </c>
      <c r="K29" s="256"/>
    </row>
    <row r="30" spans="2:12" x14ac:dyDescent="0.2">
      <c r="B30" s="247"/>
      <c r="C30" s="249"/>
      <c r="D30" s="31" t="s">
        <v>330</v>
      </c>
      <c r="E30" s="32" t="s">
        <v>335</v>
      </c>
      <c r="F30" s="251"/>
      <c r="G30" s="33" t="s">
        <v>390</v>
      </c>
      <c r="H30" s="34">
        <v>10</v>
      </c>
      <c r="I30" s="34">
        <v>8</v>
      </c>
      <c r="J30" s="34">
        <v>6</v>
      </c>
      <c r="K30" s="34">
        <v>4</v>
      </c>
      <c r="L30" s="34">
        <v>2</v>
      </c>
    </row>
    <row r="31" spans="2:12" x14ac:dyDescent="0.2">
      <c r="B31" s="35" t="s">
        <v>391</v>
      </c>
      <c r="C31" s="36">
        <f>SUM(D3:D20,D22:D28,I3:I20,I22:I27)</f>
        <v>0</v>
      </c>
      <c r="D31" s="36">
        <f>IF(C31&gt;18,10,IF(C31&gt;=15,8,IF(C31&gt;=11,6,IF(C31&gt;=7,4,IF(C31&lt;7,2)))))</f>
        <v>2</v>
      </c>
      <c r="E31" s="37">
        <f>IF((C31/21*100)&gt;100,100,C31/21*100)</f>
        <v>0</v>
      </c>
      <c r="F31" s="38">
        <v>21</v>
      </c>
      <c r="G31" s="35" t="s">
        <v>391</v>
      </c>
      <c r="H31" s="39" t="s">
        <v>392</v>
      </c>
      <c r="I31" s="39" t="s">
        <v>414</v>
      </c>
      <c r="J31" s="39" t="s">
        <v>415</v>
      </c>
      <c r="K31" s="39" t="s">
        <v>395</v>
      </c>
      <c r="L31" s="40" t="s">
        <v>416</v>
      </c>
    </row>
    <row r="32" spans="2:12" x14ac:dyDescent="0.2">
      <c r="B32" s="35" t="s">
        <v>393</v>
      </c>
      <c r="C32" s="36">
        <f>SUM(D4:D18)</f>
        <v>0</v>
      </c>
      <c r="D32" s="36">
        <f>IF(C32&gt;10,10,IF(C32&gt;=8,8,IF(C32&gt;=5,6,IF(C32&gt;=2,4,IF(C32&lt;2,2)))))</f>
        <v>2</v>
      </c>
      <c r="E32" s="41">
        <f>IF((C32/14*100)&gt;100,100,C32/14*100)</f>
        <v>0</v>
      </c>
      <c r="F32" s="38">
        <v>14</v>
      </c>
      <c r="G32" s="35" t="s">
        <v>393</v>
      </c>
      <c r="H32" s="39" t="s">
        <v>394</v>
      </c>
      <c r="I32" s="39" t="s">
        <v>417</v>
      </c>
      <c r="J32" s="39" t="s">
        <v>418</v>
      </c>
      <c r="K32" s="39" t="s">
        <v>419</v>
      </c>
      <c r="L32" s="40" t="s">
        <v>406</v>
      </c>
    </row>
    <row r="33" spans="2:12" x14ac:dyDescent="0.2">
      <c r="B33" s="35" t="s">
        <v>396</v>
      </c>
      <c r="C33" s="42" t="e">
        <f>F29/J29</f>
        <v>#DIV/0!</v>
      </c>
      <c r="D33" s="36" t="e">
        <f>IF(C33&lt;3.5,10,IF(C33&lt;=4.5,8,IF(C33&lt;=5.4,6,IF(C33&lt;=6.5,4,IF(C33&gt;6.5,2)))))</f>
        <v>#DIV/0!</v>
      </c>
      <c r="E33" s="41" t="e">
        <f>IF((10-C33)/6.8*100&gt;100,100,(10-C33)/6.8*100)</f>
        <v>#DIV/0!</v>
      </c>
      <c r="F33" s="37">
        <v>3.2</v>
      </c>
      <c r="G33" s="35" t="s">
        <v>396</v>
      </c>
      <c r="H33" s="39" t="s">
        <v>397</v>
      </c>
      <c r="I33" s="39" t="s">
        <v>420</v>
      </c>
      <c r="J33" s="39" t="s">
        <v>421</v>
      </c>
      <c r="K33" s="39" t="s">
        <v>422</v>
      </c>
      <c r="L33" s="40" t="s">
        <v>398</v>
      </c>
    </row>
    <row r="34" spans="2:12" x14ac:dyDescent="0.2">
      <c r="B34" s="35" t="s">
        <v>399</v>
      </c>
      <c r="C34" s="43" t="e">
        <f>SUM(C3:C18)/J29*100</f>
        <v>#DIV/0!</v>
      </c>
      <c r="D34" s="36" t="e">
        <f>IF(C34&gt;80,10,IF(C34&gt;=70,8,IF(C34&gt;=60,6,IF(C34&gt;=40,4,IF(C34&lt;40,2)))))</f>
        <v>#DIV/0!</v>
      </c>
      <c r="E34" s="37" t="e">
        <f>IF((C34/90*100)&gt;100,100,C34/90*100)</f>
        <v>#DIV/0!</v>
      </c>
      <c r="F34" s="37">
        <v>90</v>
      </c>
      <c r="G34" s="35" t="s">
        <v>399</v>
      </c>
      <c r="H34" s="39" t="s">
        <v>400</v>
      </c>
      <c r="I34" s="39" t="s">
        <v>423</v>
      </c>
      <c r="J34" s="39" t="s">
        <v>424</v>
      </c>
      <c r="K34" s="39" t="s">
        <v>401</v>
      </c>
      <c r="L34" s="40" t="s">
        <v>402</v>
      </c>
    </row>
    <row r="35" spans="2:12" x14ac:dyDescent="0.2">
      <c r="B35" s="35" t="s">
        <v>403</v>
      </c>
      <c r="C35" s="43" t="e">
        <f>MAX(C3:C20,C22:C28,H3:H20,H22:H28)/J29*100</f>
        <v>#DIV/0!</v>
      </c>
      <c r="D35" s="36" t="e">
        <f>IF(C35&lt;10,10,IF(C35&lt;=15,8,IF(C35&lt;=25,6,IF(C35&lt;=50,4,IF(C35&gt;50,2)))))</f>
        <v>#DIV/0!</v>
      </c>
      <c r="E35" s="37" t="e">
        <f>IF((100-C35)/81.4*100&gt;100,100,(100-C35)/81.4*100)</f>
        <v>#DIV/0!</v>
      </c>
      <c r="F35" s="37">
        <v>18.600000000000001</v>
      </c>
      <c r="G35" s="35" t="s">
        <v>403</v>
      </c>
      <c r="H35" s="39" t="s">
        <v>404</v>
      </c>
      <c r="I35" s="39" t="s">
        <v>425</v>
      </c>
      <c r="J35" s="39" t="s">
        <v>426</v>
      </c>
      <c r="K35" s="39" t="s">
        <v>427</v>
      </c>
      <c r="L35" s="40" t="s">
        <v>428</v>
      </c>
    </row>
    <row r="36" spans="2:12" x14ac:dyDescent="0.2">
      <c r="B36" s="35" t="s">
        <v>405</v>
      </c>
      <c r="C36" s="43" t="e">
        <f>SUM(C20,C24,C26:C28,H8,H11,H18:H19,H23,H26)/J29*100</f>
        <v>#DIV/0!</v>
      </c>
      <c r="D36" s="36" t="e">
        <f>IF(C36&lt;2,10,IF(C36&lt;=10,8,IF(C36&lt;=15,6,IF(C36&lt;=20,4,IF(C36&gt;20,2)))))</f>
        <v>#DIV/0!</v>
      </c>
      <c r="E36" s="37" t="e">
        <f>IF((100-C36)/98*100&gt;100,100,(100-C36)/98*100)</f>
        <v>#DIV/0!</v>
      </c>
      <c r="F36" s="37">
        <v>2</v>
      </c>
      <c r="G36" s="35" t="s">
        <v>405</v>
      </c>
      <c r="H36" s="39" t="s">
        <v>406</v>
      </c>
      <c r="I36" s="39" t="s">
        <v>407</v>
      </c>
      <c r="J36" s="39" t="s">
        <v>429</v>
      </c>
      <c r="K36" s="39" t="s">
        <v>430</v>
      </c>
      <c r="L36" s="40" t="s">
        <v>408</v>
      </c>
    </row>
    <row r="37" spans="2:12" x14ac:dyDescent="0.2">
      <c r="B37" s="44" t="s">
        <v>217</v>
      </c>
      <c r="C37" s="238" t="e">
        <f>SUM(D31:D36)</f>
        <v>#DIV/0!</v>
      </c>
      <c r="D37" s="239"/>
      <c r="E37" s="37" t="e">
        <f>AVERAGE(E31:E36)</f>
        <v>#DIV/0!</v>
      </c>
      <c r="F37" s="38" t="s">
        <v>409</v>
      </c>
      <c r="G37" s="240" t="s">
        <v>410</v>
      </c>
      <c r="H37" s="45" t="s">
        <v>85</v>
      </c>
      <c r="I37" s="45" t="s">
        <v>86</v>
      </c>
      <c r="J37" s="45" t="s">
        <v>83</v>
      </c>
      <c r="K37" s="45" t="s">
        <v>84</v>
      </c>
    </row>
    <row r="38" spans="2:12" x14ac:dyDescent="0.2">
      <c r="B38" s="46" t="s">
        <v>411</v>
      </c>
      <c r="C38" s="242" t="e">
        <f>IF(C37&gt;48,"Optimal",IF(C37&gt;=36,"Suboptimal",IF(C37&gt;=24,"Marginal",IF(C37&lt;24,"Poor"))))</f>
        <v>#DIV/0!</v>
      </c>
      <c r="D38" s="243"/>
      <c r="E38" s="244" t="e">
        <f>IF(E37&gt;80,"Optimal",IF(E37&gt;=60,"Suboptimal",IF(E37&gt;=40,"Marginal",IF(E37&lt;40,"Poor"))))</f>
        <v>#DIV/0!</v>
      </c>
      <c r="F38" s="245"/>
      <c r="G38" s="241"/>
      <c r="H38" s="47" t="s">
        <v>431</v>
      </c>
      <c r="I38" s="47" t="s">
        <v>432</v>
      </c>
      <c r="J38" s="47" t="s">
        <v>433</v>
      </c>
      <c r="K38" s="47" t="s">
        <v>434</v>
      </c>
    </row>
  </sheetData>
  <sheetProtection algorithmName="SHA-512" hashValue="75c0vUic+gatanxhpLqdOzHp7GU5SHgpobTvoetHSWkWUjrxcmvQpJVbK4d7lCio1ACsteffuKeV25wjYa/xvQ==" saltValue="xBusg6/s+ekA9MscYcJOsQ==" spinCount="100000" sheet="1" objects="1" scenarios="1"/>
  <mergeCells count="15">
    <mergeCell ref="H1:H2"/>
    <mergeCell ref="B21:K21"/>
    <mergeCell ref="G27:G28"/>
    <mergeCell ref="C37:D37"/>
    <mergeCell ref="G37:G38"/>
    <mergeCell ref="C38:D38"/>
    <mergeCell ref="E38:F38"/>
    <mergeCell ref="B1:B2"/>
    <mergeCell ref="C1:C2"/>
    <mergeCell ref="G1:G2"/>
    <mergeCell ref="B29:B30"/>
    <mergeCell ref="C29:C30"/>
    <mergeCell ref="F29:F30"/>
    <mergeCell ref="G29:I29"/>
    <mergeCell ref="J29:K29"/>
  </mergeCells>
  <dataValidations count="4">
    <dataValidation type="whole"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I25:I28 JE25:JE28 TA25:TA28 ACW25:ACW28 AMS25:AMS28 AWO25:AWO28 BGK25:BGK28 BQG25:BQG28 CAC25:CAC28 CJY25:CJY28 CTU25:CTU28 DDQ25:DDQ28 DNM25:DNM28 DXI25:DXI28 EHE25:EHE28 ERA25:ERA28 FAW25:FAW28 FKS25:FKS28 FUO25:FUO28 GEK25:GEK28 GOG25:GOG28 GYC25:GYC28 HHY25:HHY28 HRU25:HRU28 IBQ25:IBQ28 ILM25:ILM28 IVI25:IVI28 JFE25:JFE28 JPA25:JPA28 JYW25:JYW28 KIS25:KIS28 KSO25:KSO28 LCK25:LCK28 LMG25:LMG28 LWC25:LWC28 MFY25:MFY28 MPU25:MPU28 MZQ25:MZQ28 NJM25:NJM28 NTI25:NTI28 ODE25:ODE28 ONA25:ONA28 OWW25:OWW28 PGS25:PGS28 PQO25:PQO28 QAK25:QAK28 QKG25:QKG28 QUC25:QUC28 RDY25:RDY28 RNU25:RNU28 RXQ25:RXQ28 SHM25:SHM28 SRI25:SRI28 TBE25:TBE28 TLA25:TLA28 TUW25:TUW28 UES25:UES28 UOO25:UOO28 UYK25:UYK28 VIG25:VIG28 VSC25:VSC28 WBY25:WBY28 WLU25:WLU28 WVQ25:WVQ28 I65561:I65564 JE65561:JE65564 TA65561:TA65564 ACW65561:ACW65564 AMS65561:AMS65564 AWO65561:AWO65564 BGK65561:BGK65564 BQG65561:BQG65564 CAC65561:CAC65564 CJY65561:CJY65564 CTU65561:CTU65564 DDQ65561:DDQ65564 DNM65561:DNM65564 DXI65561:DXI65564 EHE65561:EHE65564 ERA65561:ERA65564 FAW65561:FAW65564 FKS65561:FKS65564 FUO65561:FUO65564 GEK65561:GEK65564 GOG65561:GOG65564 GYC65561:GYC65564 HHY65561:HHY65564 HRU65561:HRU65564 IBQ65561:IBQ65564 ILM65561:ILM65564 IVI65561:IVI65564 JFE65561:JFE65564 JPA65561:JPA65564 JYW65561:JYW65564 KIS65561:KIS65564 KSO65561:KSO65564 LCK65561:LCK65564 LMG65561:LMG65564 LWC65561:LWC65564 MFY65561:MFY65564 MPU65561:MPU65564 MZQ65561:MZQ65564 NJM65561:NJM65564 NTI65561:NTI65564 ODE65561:ODE65564 ONA65561:ONA65564 OWW65561:OWW65564 PGS65561:PGS65564 PQO65561:PQO65564 QAK65561:QAK65564 QKG65561:QKG65564 QUC65561:QUC65564 RDY65561:RDY65564 RNU65561:RNU65564 RXQ65561:RXQ65564 SHM65561:SHM65564 SRI65561:SRI65564 TBE65561:TBE65564 TLA65561:TLA65564 TUW65561:TUW65564 UES65561:UES65564 UOO65561:UOO65564 UYK65561:UYK65564 VIG65561:VIG65564 VSC65561:VSC65564 WBY65561:WBY65564 WLU65561:WLU65564 WVQ65561:WVQ65564 I131097:I131100 JE131097:JE131100 TA131097:TA131100 ACW131097:ACW131100 AMS131097:AMS131100 AWO131097:AWO131100 BGK131097:BGK131100 BQG131097:BQG131100 CAC131097:CAC131100 CJY131097:CJY131100 CTU131097:CTU131100 DDQ131097:DDQ131100 DNM131097:DNM131100 DXI131097:DXI131100 EHE131097:EHE131100 ERA131097:ERA131100 FAW131097:FAW131100 FKS131097:FKS131100 FUO131097:FUO131100 GEK131097:GEK131100 GOG131097:GOG131100 GYC131097:GYC131100 HHY131097:HHY131100 HRU131097:HRU131100 IBQ131097:IBQ131100 ILM131097:ILM131100 IVI131097:IVI131100 JFE131097:JFE131100 JPA131097:JPA131100 JYW131097:JYW131100 KIS131097:KIS131100 KSO131097:KSO131100 LCK131097:LCK131100 LMG131097:LMG131100 LWC131097:LWC131100 MFY131097:MFY131100 MPU131097:MPU131100 MZQ131097:MZQ131100 NJM131097:NJM131100 NTI131097:NTI131100 ODE131097:ODE131100 ONA131097:ONA131100 OWW131097:OWW131100 PGS131097:PGS131100 PQO131097:PQO131100 QAK131097:QAK131100 QKG131097:QKG131100 QUC131097:QUC131100 RDY131097:RDY131100 RNU131097:RNU131100 RXQ131097:RXQ131100 SHM131097:SHM131100 SRI131097:SRI131100 TBE131097:TBE131100 TLA131097:TLA131100 TUW131097:TUW131100 UES131097:UES131100 UOO131097:UOO131100 UYK131097:UYK131100 VIG131097:VIG131100 VSC131097:VSC131100 WBY131097:WBY131100 WLU131097:WLU131100 WVQ131097:WVQ131100 I196633:I196636 JE196633:JE196636 TA196633:TA196636 ACW196633:ACW196636 AMS196633:AMS196636 AWO196633:AWO196636 BGK196633:BGK196636 BQG196633:BQG196636 CAC196633:CAC196636 CJY196633:CJY196636 CTU196633:CTU196636 DDQ196633:DDQ196636 DNM196633:DNM196636 DXI196633:DXI196636 EHE196633:EHE196636 ERA196633:ERA196636 FAW196633:FAW196636 FKS196633:FKS196636 FUO196633:FUO196636 GEK196633:GEK196636 GOG196633:GOG196636 GYC196633:GYC196636 HHY196633:HHY196636 HRU196633:HRU196636 IBQ196633:IBQ196636 ILM196633:ILM196636 IVI196633:IVI196636 JFE196633:JFE196636 JPA196633:JPA196636 JYW196633:JYW196636 KIS196633:KIS196636 KSO196633:KSO196636 LCK196633:LCK196636 LMG196633:LMG196636 LWC196633:LWC196636 MFY196633:MFY196636 MPU196633:MPU196636 MZQ196633:MZQ196636 NJM196633:NJM196636 NTI196633:NTI196636 ODE196633:ODE196636 ONA196633:ONA196636 OWW196633:OWW196636 PGS196633:PGS196636 PQO196633:PQO196636 QAK196633:QAK196636 QKG196633:QKG196636 QUC196633:QUC196636 RDY196633:RDY196636 RNU196633:RNU196636 RXQ196633:RXQ196636 SHM196633:SHM196636 SRI196633:SRI196636 TBE196633:TBE196636 TLA196633:TLA196636 TUW196633:TUW196636 UES196633:UES196636 UOO196633:UOO196636 UYK196633:UYK196636 VIG196633:VIG196636 VSC196633:VSC196636 WBY196633:WBY196636 WLU196633:WLU196636 WVQ196633:WVQ196636 I262169:I262172 JE262169:JE262172 TA262169:TA262172 ACW262169:ACW262172 AMS262169:AMS262172 AWO262169:AWO262172 BGK262169:BGK262172 BQG262169:BQG262172 CAC262169:CAC262172 CJY262169:CJY262172 CTU262169:CTU262172 DDQ262169:DDQ262172 DNM262169:DNM262172 DXI262169:DXI262172 EHE262169:EHE262172 ERA262169:ERA262172 FAW262169:FAW262172 FKS262169:FKS262172 FUO262169:FUO262172 GEK262169:GEK262172 GOG262169:GOG262172 GYC262169:GYC262172 HHY262169:HHY262172 HRU262169:HRU262172 IBQ262169:IBQ262172 ILM262169:ILM262172 IVI262169:IVI262172 JFE262169:JFE262172 JPA262169:JPA262172 JYW262169:JYW262172 KIS262169:KIS262172 KSO262169:KSO262172 LCK262169:LCK262172 LMG262169:LMG262172 LWC262169:LWC262172 MFY262169:MFY262172 MPU262169:MPU262172 MZQ262169:MZQ262172 NJM262169:NJM262172 NTI262169:NTI262172 ODE262169:ODE262172 ONA262169:ONA262172 OWW262169:OWW262172 PGS262169:PGS262172 PQO262169:PQO262172 QAK262169:QAK262172 QKG262169:QKG262172 QUC262169:QUC262172 RDY262169:RDY262172 RNU262169:RNU262172 RXQ262169:RXQ262172 SHM262169:SHM262172 SRI262169:SRI262172 TBE262169:TBE262172 TLA262169:TLA262172 TUW262169:TUW262172 UES262169:UES262172 UOO262169:UOO262172 UYK262169:UYK262172 VIG262169:VIG262172 VSC262169:VSC262172 WBY262169:WBY262172 WLU262169:WLU262172 WVQ262169:WVQ262172 I327705:I327708 JE327705:JE327708 TA327705:TA327708 ACW327705:ACW327708 AMS327705:AMS327708 AWO327705:AWO327708 BGK327705:BGK327708 BQG327705:BQG327708 CAC327705:CAC327708 CJY327705:CJY327708 CTU327705:CTU327708 DDQ327705:DDQ327708 DNM327705:DNM327708 DXI327705:DXI327708 EHE327705:EHE327708 ERA327705:ERA327708 FAW327705:FAW327708 FKS327705:FKS327708 FUO327705:FUO327708 GEK327705:GEK327708 GOG327705:GOG327708 GYC327705:GYC327708 HHY327705:HHY327708 HRU327705:HRU327708 IBQ327705:IBQ327708 ILM327705:ILM327708 IVI327705:IVI327708 JFE327705:JFE327708 JPA327705:JPA327708 JYW327705:JYW327708 KIS327705:KIS327708 KSO327705:KSO327708 LCK327705:LCK327708 LMG327705:LMG327708 LWC327705:LWC327708 MFY327705:MFY327708 MPU327705:MPU327708 MZQ327705:MZQ327708 NJM327705:NJM327708 NTI327705:NTI327708 ODE327705:ODE327708 ONA327705:ONA327708 OWW327705:OWW327708 PGS327705:PGS327708 PQO327705:PQO327708 QAK327705:QAK327708 QKG327705:QKG327708 QUC327705:QUC327708 RDY327705:RDY327708 RNU327705:RNU327708 RXQ327705:RXQ327708 SHM327705:SHM327708 SRI327705:SRI327708 TBE327705:TBE327708 TLA327705:TLA327708 TUW327705:TUW327708 UES327705:UES327708 UOO327705:UOO327708 UYK327705:UYK327708 VIG327705:VIG327708 VSC327705:VSC327708 WBY327705:WBY327708 WLU327705:WLU327708 WVQ327705:WVQ327708 I393241:I393244 JE393241:JE393244 TA393241:TA393244 ACW393241:ACW393244 AMS393241:AMS393244 AWO393241:AWO393244 BGK393241:BGK393244 BQG393241:BQG393244 CAC393241:CAC393244 CJY393241:CJY393244 CTU393241:CTU393244 DDQ393241:DDQ393244 DNM393241:DNM393244 DXI393241:DXI393244 EHE393241:EHE393244 ERA393241:ERA393244 FAW393241:FAW393244 FKS393241:FKS393244 FUO393241:FUO393244 GEK393241:GEK393244 GOG393241:GOG393244 GYC393241:GYC393244 HHY393241:HHY393244 HRU393241:HRU393244 IBQ393241:IBQ393244 ILM393241:ILM393244 IVI393241:IVI393244 JFE393241:JFE393244 JPA393241:JPA393244 JYW393241:JYW393244 KIS393241:KIS393244 KSO393241:KSO393244 LCK393241:LCK393244 LMG393241:LMG393244 LWC393241:LWC393244 MFY393241:MFY393244 MPU393241:MPU393244 MZQ393241:MZQ393244 NJM393241:NJM393244 NTI393241:NTI393244 ODE393241:ODE393244 ONA393241:ONA393244 OWW393241:OWW393244 PGS393241:PGS393244 PQO393241:PQO393244 QAK393241:QAK393244 QKG393241:QKG393244 QUC393241:QUC393244 RDY393241:RDY393244 RNU393241:RNU393244 RXQ393241:RXQ393244 SHM393241:SHM393244 SRI393241:SRI393244 TBE393241:TBE393244 TLA393241:TLA393244 TUW393241:TUW393244 UES393241:UES393244 UOO393241:UOO393244 UYK393241:UYK393244 VIG393241:VIG393244 VSC393241:VSC393244 WBY393241:WBY393244 WLU393241:WLU393244 WVQ393241:WVQ393244 I458777:I458780 JE458777:JE458780 TA458777:TA458780 ACW458777:ACW458780 AMS458777:AMS458780 AWO458777:AWO458780 BGK458777:BGK458780 BQG458777:BQG458780 CAC458777:CAC458780 CJY458777:CJY458780 CTU458777:CTU458780 DDQ458777:DDQ458780 DNM458777:DNM458780 DXI458777:DXI458780 EHE458777:EHE458780 ERA458777:ERA458780 FAW458777:FAW458780 FKS458777:FKS458780 FUO458777:FUO458780 GEK458777:GEK458780 GOG458777:GOG458780 GYC458777:GYC458780 HHY458777:HHY458780 HRU458777:HRU458780 IBQ458777:IBQ458780 ILM458777:ILM458780 IVI458777:IVI458780 JFE458777:JFE458780 JPA458777:JPA458780 JYW458777:JYW458780 KIS458777:KIS458780 KSO458777:KSO458780 LCK458777:LCK458780 LMG458777:LMG458780 LWC458777:LWC458780 MFY458777:MFY458780 MPU458777:MPU458780 MZQ458777:MZQ458780 NJM458777:NJM458780 NTI458777:NTI458780 ODE458777:ODE458780 ONA458777:ONA458780 OWW458777:OWW458780 PGS458777:PGS458780 PQO458777:PQO458780 QAK458777:QAK458780 QKG458777:QKG458780 QUC458777:QUC458780 RDY458777:RDY458780 RNU458777:RNU458780 RXQ458777:RXQ458780 SHM458777:SHM458780 SRI458777:SRI458780 TBE458777:TBE458780 TLA458777:TLA458780 TUW458777:TUW458780 UES458777:UES458780 UOO458777:UOO458780 UYK458777:UYK458780 VIG458777:VIG458780 VSC458777:VSC458780 WBY458777:WBY458780 WLU458777:WLU458780 WVQ458777:WVQ458780 I524313:I524316 JE524313:JE524316 TA524313:TA524316 ACW524313:ACW524316 AMS524313:AMS524316 AWO524313:AWO524316 BGK524313:BGK524316 BQG524313:BQG524316 CAC524313:CAC524316 CJY524313:CJY524316 CTU524313:CTU524316 DDQ524313:DDQ524316 DNM524313:DNM524316 DXI524313:DXI524316 EHE524313:EHE524316 ERA524313:ERA524316 FAW524313:FAW524316 FKS524313:FKS524316 FUO524313:FUO524316 GEK524313:GEK524316 GOG524313:GOG524316 GYC524313:GYC524316 HHY524313:HHY524316 HRU524313:HRU524316 IBQ524313:IBQ524316 ILM524313:ILM524316 IVI524313:IVI524316 JFE524313:JFE524316 JPA524313:JPA524316 JYW524313:JYW524316 KIS524313:KIS524316 KSO524313:KSO524316 LCK524313:LCK524316 LMG524313:LMG524316 LWC524313:LWC524316 MFY524313:MFY524316 MPU524313:MPU524316 MZQ524313:MZQ524316 NJM524313:NJM524316 NTI524313:NTI524316 ODE524313:ODE524316 ONA524313:ONA524316 OWW524313:OWW524316 PGS524313:PGS524316 PQO524313:PQO524316 QAK524313:QAK524316 QKG524313:QKG524316 QUC524313:QUC524316 RDY524313:RDY524316 RNU524313:RNU524316 RXQ524313:RXQ524316 SHM524313:SHM524316 SRI524313:SRI524316 TBE524313:TBE524316 TLA524313:TLA524316 TUW524313:TUW524316 UES524313:UES524316 UOO524313:UOO524316 UYK524313:UYK524316 VIG524313:VIG524316 VSC524313:VSC524316 WBY524313:WBY524316 WLU524313:WLU524316 WVQ524313:WVQ524316 I589849:I589852 JE589849:JE589852 TA589849:TA589852 ACW589849:ACW589852 AMS589849:AMS589852 AWO589849:AWO589852 BGK589849:BGK589852 BQG589849:BQG589852 CAC589849:CAC589852 CJY589849:CJY589852 CTU589849:CTU589852 DDQ589849:DDQ589852 DNM589849:DNM589852 DXI589849:DXI589852 EHE589849:EHE589852 ERA589849:ERA589852 FAW589849:FAW589852 FKS589849:FKS589852 FUO589849:FUO589852 GEK589849:GEK589852 GOG589849:GOG589852 GYC589849:GYC589852 HHY589849:HHY589852 HRU589849:HRU589852 IBQ589849:IBQ589852 ILM589849:ILM589852 IVI589849:IVI589852 JFE589849:JFE589852 JPA589849:JPA589852 JYW589849:JYW589852 KIS589849:KIS589852 KSO589849:KSO589852 LCK589849:LCK589852 LMG589849:LMG589852 LWC589849:LWC589852 MFY589849:MFY589852 MPU589849:MPU589852 MZQ589849:MZQ589852 NJM589849:NJM589852 NTI589849:NTI589852 ODE589849:ODE589852 ONA589849:ONA589852 OWW589849:OWW589852 PGS589849:PGS589852 PQO589849:PQO589852 QAK589849:QAK589852 QKG589849:QKG589852 QUC589849:QUC589852 RDY589849:RDY589852 RNU589849:RNU589852 RXQ589849:RXQ589852 SHM589849:SHM589852 SRI589849:SRI589852 TBE589849:TBE589852 TLA589849:TLA589852 TUW589849:TUW589852 UES589849:UES589852 UOO589849:UOO589852 UYK589849:UYK589852 VIG589849:VIG589852 VSC589849:VSC589852 WBY589849:WBY589852 WLU589849:WLU589852 WVQ589849:WVQ589852 I655385:I655388 JE655385:JE655388 TA655385:TA655388 ACW655385:ACW655388 AMS655385:AMS655388 AWO655385:AWO655388 BGK655385:BGK655388 BQG655385:BQG655388 CAC655385:CAC655388 CJY655385:CJY655388 CTU655385:CTU655388 DDQ655385:DDQ655388 DNM655385:DNM655388 DXI655385:DXI655388 EHE655385:EHE655388 ERA655385:ERA655388 FAW655385:FAW655388 FKS655385:FKS655388 FUO655385:FUO655388 GEK655385:GEK655388 GOG655385:GOG655388 GYC655385:GYC655388 HHY655385:HHY655388 HRU655385:HRU655388 IBQ655385:IBQ655388 ILM655385:ILM655388 IVI655385:IVI655388 JFE655385:JFE655388 JPA655385:JPA655388 JYW655385:JYW655388 KIS655385:KIS655388 KSO655385:KSO655388 LCK655385:LCK655388 LMG655385:LMG655388 LWC655385:LWC655388 MFY655385:MFY655388 MPU655385:MPU655388 MZQ655385:MZQ655388 NJM655385:NJM655388 NTI655385:NTI655388 ODE655385:ODE655388 ONA655385:ONA655388 OWW655385:OWW655388 PGS655385:PGS655388 PQO655385:PQO655388 QAK655385:QAK655388 QKG655385:QKG655388 QUC655385:QUC655388 RDY655385:RDY655388 RNU655385:RNU655388 RXQ655385:RXQ655388 SHM655385:SHM655388 SRI655385:SRI655388 TBE655385:TBE655388 TLA655385:TLA655388 TUW655385:TUW655388 UES655385:UES655388 UOO655385:UOO655388 UYK655385:UYK655388 VIG655385:VIG655388 VSC655385:VSC655388 WBY655385:WBY655388 WLU655385:WLU655388 WVQ655385:WVQ655388 I720921:I720924 JE720921:JE720924 TA720921:TA720924 ACW720921:ACW720924 AMS720921:AMS720924 AWO720921:AWO720924 BGK720921:BGK720924 BQG720921:BQG720924 CAC720921:CAC720924 CJY720921:CJY720924 CTU720921:CTU720924 DDQ720921:DDQ720924 DNM720921:DNM720924 DXI720921:DXI720924 EHE720921:EHE720924 ERA720921:ERA720924 FAW720921:FAW720924 FKS720921:FKS720924 FUO720921:FUO720924 GEK720921:GEK720924 GOG720921:GOG720924 GYC720921:GYC720924 HHY720921:HHY720924 HRU720921:HRU720924 IBQ720921:IBQ720924 ILM720921:ILM720924 IVI720921:IVI720924 JFE720921:JFE720924 JPA720921:JPA720924 JYW720921:JYW720924 KIS720921:KIS720924 KSO720921:KSO720924 LCK720921:LCK720924 LMG720921:LMG720924 LWC720921:LWC720924 MFY720921:MFY720924 MPU720921:MPU720924 MZQ720921:MZQ720924 NJM720921:NJM720924 NTI720921:NTI720924 ODE720921:ODE720924 ONA720921:ONA720924 OWW720921:OWW720924 PGS720921:PGS720924 PQO720921:PQO720924 QAK720921:QAK720924 QKG720921:QKG720924 QUC720921:QUC720924 RDY720921:RDY720924 RNU720921:RNU720924 RXQ720921:RXQ720924 SHM720921:SHM720924 SRI720921:SRI720924 TBE720921:TBE720924 TLA720921:TLA720924 TUW720921:TUW720924 UES720921:UES720924 UOO720921:UOO720924 UYK720921:UYK720924 VIG720921:VIG720924 VSC720921:VSC720924 WBY720921:WBY720924 WLU720921:WLU720924 WVQ720921:WVQ720924 I786457:I786460 JE786457:JE786460 TA786457:TA786460 ACW786457:ACW786460 AMS786457:AMS786460 AWO786457:AWO786460 BGK786457:BGK786460 BQG786457:BQG786460 CAC786457:CAC786460 CJY786457:CJY786460 CTU786457:CTU786460 DDQ786457:DDQ786460 DNM786457:DNM786460 DXI786457:DXI786460 EHE786457:EHE786460 ERA786457:ERA786460 FAW786457:FAW786460 FKS786457:FKS786460 FUO786457:FUO786460 GEK786457:GEK786460 GOG786457:GOG786460 GYC786457:GYC786460 HHY786457:HHY786460 HRU786457:HRU786460 IBQ786457:IBQ786460 ILM786457:ILM786460 IVI786457:IVI786460 JFE786457:JFE786460 JPA786457:JPA786460 JYW786457:JYW786460 KIS786457:KIS786460 KSO786457:KSO786460 LCK786457:LCK786460 LMG786457:LMG786460 LWC786457:LWC786460 MFY786457:MFY786460 MPU786457:MPU786460 MZQ786457:MZQ786460 NJM786457:NJM786460 NTI786457:NTI786460 ODE786457:ODE786460 ONA786457:ONA786460 OWW786457:OWW786460 PGS786457:PGS786460 PQO786457:PQO786460 QAK786457:QAK786460 QKG786457:QKG786460 QUC786457:QUC786460 RDY786457:RDY786460 RNU786457:RNU786460 RXQ786457:RXQ786460 SHM786457:SHM786460 SRI786457:SRI786460 TBE786457:TBE786460 TLA786457:TLA786460 TUW786457:TUW786460 UES786457:UES786460 UOO786457:UOO786460 UYK786457:UYK786460 VIG786457:VIG786460 VSC786457:VSC786460 WBY786457:WBY786460 WLU786457:WLU786460 WVQ786457:WVQ786460 I851993:I851996 JE851993:JE851996 TA851993:TA851996 ACW851993:ACW851996 AMS851993:AMS851996 AWO851993:AWO851996 BGK851993:BGK851996 BQG851993:BQG851996 CAC851993:CAC851996 CJY851993:CJY851996 CTU851993:CTU851996 DDQ851993:DDQ851996 DNM851993:DNM851996 DXI851993:DXI851996 EHE851993:EHE851996 ERA851993:ERA851996 FAW851993:FAW851996 FKS851993:FKS851996 FUO851993:FUO851996 GEK851993:GEK851996 GOG851993:GOG851996 GYC851993:GYC851996 HHY851993:HHY851996 HRU851993:HRU851996 IBQ851993:IBQ851996 ILM851993:ILM851996 IVI851993:IVI851996 JFE851993:JFE851996 JPA851993:JPA851996 JYW851993:JYW851996 KIS851993:KIS851996 KSO851993:KSO851996 LCK851993:LCK851996 LMG851993:LMG851996 LWC851993:LWC851996 MFY851993:MFY851996 MPU851993:MPU851996 MZQ851993:MZQ851996 NJM851993:NJM851996 NTI851993:NTI851996 ODE851993:ODE851996 ONA851993:ONA851996 OWW851993:OWW851996 PGS851993:PGS851996 PQO851993:PQO851996 QAK851993:QAK851996 QKG851993:QKG851996 QUC851993:QUC851996 RDY851993:RDY851996 RNU851993:RNU851996 RXQ851993:RXQ851996 SHM851993:SHM851996 SRI851993:SRI851996 TBE851993:TBE851996 TLA851993:TLA851996 TUW851993:TUW851996 UES851993:UES851996 UOO851993:UOO851996 UYK851993:UYK851996 VIG851993:VIG851996 VSC851993:VSC851996 WBY851993:WBY851996 WLU851993:WLU851996 WVQ851993:WVQ851996 I917529:I917532 JE917529:JE917532 TA917529:TA917532 ACW917529:ACW917532 AMS917529:AMS917532 AWO917529:AWO917532 BGK917529:BGK917532 BQG917529:BQG917532 CAC917529:CAC917532 CJY917529:CJY917532 CTU917529:CTU917532 DDQ917529:DDQ917532 DNM917529:DNM917532 DXI917529:DXI917532 EHE917529:EHE917532 ERA917529:ERA917532 FAW917529:FAW917532 FKS917529:FKS917532 FUO917529:FUO917532 GEK917529:GEK917532 GOG917529:GOG917532 GYC917529:GYC917532 HHY917529:HHY917532 HRU917529:HRU917532 IBQ917529:IBQ917532 ILM917529:ILM917532 IVI917529:IVI917532 JFE917529:JFE917532 JPA917529:JPA917532 JYW917529:JYW917532 KIS917529:KIS917532 KSO917529:KSO917532 LCK917529:LCK917532 LMG917529:LMG917532 LWC917529:LWC917532 MFY917529:MFY917532 MPU917529:MPU917532 MZQ917529:MZQ917532 NJM917529:NJM917532 NTI917529:NTI917532 ODE917529:ODE917532 ONA917529:ONA917532 OWW917529:OWW917532 PGS917529:PGS917532 PQO917529:PQO917532 QAK917529:QAK917532 QKG917529:QKG917532 QUC917529:QUC917532 RDY917529:RDY917532 RNU917529:RNU917532 RXQ917529:RXQ917532 SHM917529:SHM917532 SRI917529:SRI917532 TBE917529:TBE917532 TLA917529:TLA917532 TUW917529:TUW917532 UES917529:UES917532 UOO917529:UOO917532 UYK917529:UYK917532 VIG917529:VIG917532 VSC917529:VSC917532 WBY917529:WBY917532 WLU917529:WLU917532 WVQ917529:WVQ917532 I983065:I983068 JE983065:JE983068 TA983065:TA983068 ACW983065:ACW983068 AMS983065:AMS983068 AWO983065:AWO983068 BGK983065:BGK983068 BQG983065:BQG983068 CAC983065:CAC983068 CJY983065:CJY983068 CTU983065:CTU983068 DDQ983065:DDQ983068 DNM983065:DNM983068 DXI983065:DXI983068 EHE983065:EHE983068 ERA983065:ERA983068 FAW983065:FAW983068 FKS983065:FKS983068 FUO983065:FUO983068 GEK983065:GEK983068 GOG983065:GOG983068 GYC983065:GYC983068 HHY983065:HHY983068 HRU983065:HRU983068 IBQ983065:IBQ983068 ILM983065:ILM983068 IVI983065:IVI983068 JFE983065:JFE983068 JPA983065:JPA983068 JYW983065:JYW983068 KIS983065:KIS983068 KSO983065:KSO983068 LCK983065:LCK983068 LMG983065:LMG983068 LWC983065:LWC983068 MFY983065:MFY983068 MPU983065:MPU983068 MZQ983065:MZQ983068 NJM983065:NJM983068 NTI983065:NTI983068 ODE983065:ODE983068 ONA983065:ONA983068 OWW983065:OWW983068 PGS983065:PGS983068 PQO983065:PQO983068 QAK983065:QAK983068 QKG983065:QKG983068 QUC983065:QUC983068 RDY983065:RDY983068 RNU983065:RNU983068 RXQ983065:RXQ983068 SHM983065:SHM983068 SRI983065:SRI983068 TBE983065:TBE983068 TLA983065:TLA983068 TUW983065:TUW983068 UES983065:UES983068 UOO983065:UOO983068 UYK983065:UYK983068 VIG983065:VIG983068 VSC983065:VSC983068 WBY983065:WBY983068 WLU983065:WLU983068 WVQ983065:WVQ983068 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D11 IZ9:IZ11 SV9:SV11 ACR9:ACR11 AMN9:AMN11 AWJ9:AWJ11 BGF9:BGF11 BQB9:BQB11 BZX9:BZX11 CJT9:CJT11 CTP9:CTP11 DDL9:DDL11 DNH9:DNH11 DXD9:DXD11 EGZ9:EGZ11 EQV9:EQV11 FAR9:FAR11 FKN9:FKN11 FUJ9:FUJ11 GEF9:GEF11 GOB9:GOB11 GXX9:GXX11 HHT9:HHT11 HRP9:HRP11 IBL9:IBL11 ILH9:ILH11 IVD9:IVD11 JEZ9:JEZ11 JOV9:JOV11 JYR9:JYR11 KIN9:KIN11 KSJ9:KSJ11 LCF9:LCF11 LMB9:LMB11 LVX9:LVX11 MFT9:MFT11 MPP9:MPP11 MZL9:MZL11 NJH9:NJH11 NTD9:NTD11 OCZ9:OCZ11 OMV9:OMV11 OWR9:OWR11 PGN9:PGN11 PQJ9:PQJ11 QAF9:QAF11 QKB9:QKB11 QTX9:QTX11 RDT9:RDT11 RNP9:RNP11 RXL9:RXL11 SHH9:SHH11 SRD9:SRD11 TAZ9:TAZ11 TKV9:TKV11 TUR9:TUR11 UEN9:UEN11 UOJ9:UOJ11 UYF9:UYF11 VIB9:VIB11 VRX9:VRX11 WBT9:WBT11 WLP9:WLP11 WVL9:WVL11 D65545:D65547 IZ65545:IZ65547 SV65545:SV65547 ACR65545:ACR65547 AMN65545:AMN65547 AWJ65545:AWJ65547 BGF65545:BGF65547 BQB65545:BQB65547 BZX65545:BZX65547 CJT65545:CJT65547 CTP65545:CTP65547 DDL65545:DDL65547 DNH65545:DNH65547 DXD65545:DXD65547 EGZ65545:EGZ65547 EQV65545:EQV65547 FAR65545:FAR65547 FKN65545:FKN65547 FUJ65545:FUJ65547 GEF65545:GEF65547 GOB65545:GOB65547 GXX65545:GXX65547 HHT65545:HHT65547 HRP65545:HRP65547 IBL65545:IBL65547 ILH65545:ILH65547 IVD65545:IVD65547 JEZ65545:JEZ65547 JOV65545:JOV65547 JYR65545:JYR65547 KIN65545:KIN65547 KSJ65545:KSJ65547 LCF65545:LCF65547 LMB65545:LMB65547 LVX65545:LVX65547 MFT65545:MFT65547 MPP65545:MPP65547 MZL65545:MZL65547 NJH65545:NJH65547 NTD65545:NTD65547 OCZ65545:OCZ65547 OMV65545:OMV65547 OWR65545:OWR65547 PGN65545:PGN65547 PQJ65545:PQJ65547 QAF65545:QAF65547 QKB65545:QKB65547 QTX65545:QTX65547 RDT65545:RDT65547 RNP65545:RNP65547 RXL65545:RXL65547 SHH65545:SHH65547 SRD65545:SRD65547 TAZ65545:TAZ65547 TKV65545:TKV65547 TUR65545:TUR65547 UEN65545:UEN65547 UOJ65545:UOJ65547 UYF65545:UYF65547 VIB65545:VIB65547 VRX65545:VRX65547 WBT65545:WBT65547 WLP65545:WLP65547 WVL65545:WVL65547 D131081:D131083 IZ131081:IZ131083 SV131081:SV131083 ACR131081:ACR131083 AMN131081:AMN131083 AWJ131081:AWJ131083 BGF131081:BGF131083 BQB131081:BQB131083 BZX131081:BZX131083 CJT131081:CJT131083 CTP131081:CTP131083 DDL131081:DDL131083 DNH131081:DNH131083 DXD131081:DXD131083 EGZ131081:EGZ131083 EQV131081:EQV131083 FAR131081:FAR131083 FKN131081:FKN131083 FUJ131081:FUJ131083 GEF131081:GEF131083 GOB131081:GOB131083 GXX131081:GXX131083 HHT131081:HHT131083 HRP131081:HRP131083 IBL131081:IBL131083 ILH131081:ILH131083 IVD131081:IVD131083 JEZ131081:JEZ131083 JOV131081:JOV131083 JYR131081:JYR131083 KIN131081:KIN131083 KSJ131081:KSJ131083 LCF131081:LCF131083 LMB131081:LMB131083 LVX131081:LVX131083 MFT131081:MFT131083 MPP131081:MPP131083 MZL131081:MZL131083 NJH131081:NJH131083 NTD131081:NTD131083 OCZ131081:OCZ131083 OMV131081:OMV131083 OWR131081:OWR131083 PGN131081:PGN131083 PQJ131081:PQJ131083 QAF131081:QAF131083 QKB131081:QKB131083 QTX131081:QTX131083 RDT131081:RDT131083 RNP131081:RNP131083 RXL131081:RXL131083 SHH131081:SHH131083 SRD131081:SRD131083 TAZ131081:TAZ131083 TKV131081:TKV131083 TUR131081:TUR131083 UEN131081:UEN131083 UOJ131081:UOJ131083 UYF131081:UYF131083 VIB131081:VIB131083 VRX131081:VRX131083 WBT131081:WBT131083 WLP131081:WLP131083 WVL131081:WVL131083 D196617:D196619 IZ196617:IZ196619 SV196617:SV196619 ACR196617:ACR196619 AMN196617:AMN196619 AWJ196617:AWJ196619 BGF196617:BGF196619 BQB196617:BQB196619 BZX196617:BZX196619 CJT196617:CJT196619 CTP196617:CTP196619 DDL196617:DDL196619 DNH196617:DNH196619 DXD196617:DXD196619 EGZ196617:EGZ196619 EQV196617:EQV196619 FAR196617:FAR196619 FKN196617:FKN196619 FUJ196617:FUJ196619 GEF196617:GEF196619 GOB196617:GOB196619 GXX196617:GXX196619 HHT196617:HHT196619 HRP196617:HRP196619 IBL196617:IBL196619 ILH196617:ILH196619 IVD196617:IVD196619 JEZ196617:JEZ196619 JOV196617:JOV196619 JYR196617:JYR196619 KIN196617:KIN196619 KSJ196617:KSJ196619 LCF196617:LCF196619 LMB196617:LMB196619 LVX196617:LVX196619 MFT196617:MFT196619 MPP196617:MPP196619 MZL196617:MZL196619 NJH196617:NJH196619 NTD196617:NTD196619 OCZ196617:OCZ196619 OMV196617:OMV196619 OWR196617:OWR196619 PGN196617:PGN196619 PQJ196617:PQJ196619 QAF196617:QAF196619 QKB196617:QKB196619 QTX196617:QTX196619 RDT196617:RDT196619 RNP196617:RNP196619 RXL196617:RXL196619 SHH196617:SHH196619 SRD196617:SRD196619 TAZ196617:TAZ196619 TKV196617:TKV196619 TUR196617:TUR196619 UEN196617:UEN196619 UOJ196617:UOJ196619 UYF196617:UYF196619 VIB196617:VIB196619 VRX196617:VRX196619 WBT196617:WBT196619 WLP196617:WLP196619 WVL196617:WVL196619 D262153:D262155 IZ262153:IZ262155 SV262153:SV262155 ACR262153:ACR262155 AMN262153:AMN262155 AWJ262153:AWJ262155 BGF262153:BGF262155 BQB262153:BQB262155 BZX262153:BZX262155 CJT262153:CJT262155 CTP262153:CTP262155 DDL262153:DDL262155 DNH262153:DNH262155 DXD262153:DXD262155 EGZ262153:EGZ262155 EQV262153:EQV262155 FAR262153:FAR262155 FKN262153:FKN262155 FUJ262153:FUJ262155 GEF262153:GEF262155 GOB262153:GOB262155 GXX262153:GXX262155 HHT262153:HHT262155 HRP262153:HRP262155 IBL262153:IBL262155 ILH262153:ILH262155 IVD262153:IVD262155 JEZ262153:JEZ262155 JOV262153:JOV262155 JYR262153:JYR262155 KIN262153:KIN262155 KSJ262153:KSJ262155 LCF262153:LCF262155 LMB262153:LMB262155 LVX262153:LVX262155 MFT262153:MFT262155 MPP262153:MPP262155 MZL262153:MZL262155 NJH262153:NJH262155 NTD262153:NTD262155 OCZ262153:OCZ262155 OMV262153:OMV262155 OWR262153:OWR262155 PGN262153:PGN262155 PQJ262153:PQJ262155 QAF262153:QAF262155 QKB262153:QKB262155 QTX262153:QTX262155 RDT262153:RDT262155 RNP262153:RNP262155 RXL262153:RXL262155 SHH262153:SHH262155 SRD262153:SRD262155 TAZ262153:TAZ262155 TKV262153:TKV262155 TUR262153:TUR262155 UEN262153:UEN262155 UOJ262153:UOJ262155 UYF262153:UYF262155 VIB262153:VIB262155 VRX262153:VRX262155 WBT262153:WBT262155 WLP262153:WLP262155 WVL262153:WVL262155 D327689:D327691 IZ327689:IZ327691 SV327689:SV327691 ACR327689:ACR327691 AMN327689:AMN327691 AWJ327689:AWJ327691 BGF327689:BGF327691 BQB327689:BQB327691 BZX327689:BZX327691 CJT327689:CJT327691 CTP327689:CTP327691 DDL327689:DDL327691 DNH327689:DNH327691 DXD327689:DXD327691 EGZ327689:EGZ327691 EQV327689:EQV327691 FAR327689:FAR327691 FKN327689:FKN327691 FUJ327689:FUJ327691 GEF327689:GEF327691 GOB327689:GOB327691 GXX327689:GXX327691 HHT327689:HHT327691 HRP327689:HRP327691 IBL327689:IBL327691 ILH327689:ILH327691 IVD327689:IVD327691 JEZ327689:JEZ327691 JOV327689:JOV327691 JYR327689:JYR327691 KIN327689:KIN327691 KSJ327689:KSJ327691 LCF327689:LCF327691 LMB327689:LMB327691 LVX327689:LVX327691 MFT327689:MFT327691 MPP327689:MPP327691 MZL327689:MZL327691 NJH327689:NJH327691 NTD327689:NTD327691 OCZ327689:OCZ327691 OMV327689:OMV327691 OWR327689:OWR327691 PGN327689:PGN327691 PQJ327689:PQJ327691 QAF327689:QAF327691 QKB327689:QKB327691 QTX327689:QTX327691 RDT327689:RDT327691 RNP327689:RNP327691 RXL327689:RXL327691 SHH327689:SHH327691 SRD327689:SRD327691 TAZ327689:TAZ327691 TKV327689:TKV327691 TUR327689:TUR327691 UEN327689:UEN327691 UOJ327689:UOJ327691 UYF327689:UYF327691 VIB327689:VIB327691 VRX327689:VRX327691 WBT327689:WBT327691 WLP327689:WLP327691 WVL327689:WVL327691 D393225:D393227 IZ393225:IZ393227 SV393225:SV393227 ACR393225:ACR393227 AMN393225:AMN393227 AWJ393225:AWJ393227 BGF393225:BGF393227 BQB393225:BQB393227 BZX393225:BZX393227 CJT393225:CJT393227 CTP393225:CTP393227 DDL393225:DDL393227 DNH393225:DNH393227 DXD393225:DXD393227 EGZ393225:EGZ393227 EQV393225:EQV393227 FAR393225:FAR393227 FKN393225:FKN393227 FUJ393225:FUJ393227 GEF393225:GEF393227 GOB393225:GOB393227 GXX393225:GXX393227 HHT393225:HHT393227 HRP393225:HRP393227 IBL393225:IBL393227 ILH393225:ILH393227 IVD393225:IVD393227 JEZ393225:JEZ393227 JOV393225:JOV393227 JYR393225:JYR393227 KIN393225:KIN393227 KSJ393225:KSJ393227 LCF393225:LCF393227 LMB393225:LMB393227 LVX393225:LVX393227 MFT393225:MFT393227 MPP393225:MPP393227 MZL393225:MZL393227 NJH393225:NJH393227 NTD393225:NTD393227 OCZ393225:OCZ393227 OMV393225:OMV393227 OWR393225:OWR393227 PGN393225:PGN393227 PQJ393225:PQJ393227 QAF393225:QAF393227 QKB393225:QKB393227 QTX393225:QTX393227 RDT393225:RDT393227 RNP393225:RNP393227 RXL393225:RXL393227 SHH393225:SHH393227 SRD393225:SRD393227 TAZ393225:TAZ393227 TKV393225:TKV393227 TUR393225:TUR393227 UEN393225:UEN393227 UOJ393225:UOJ393227 UYF393225:UYF393227 VIB393225:VIB393227 VRX393225:VRX393227 WBT393225:WBT393227 WLP393225:WLP393227 WVL393225:WVL393227 D458761:D458763 IZ458761:IZ458763 SV458761:SV458763 ACR458761:ACR458763 AMN458761:AMN458763 AWJ458761:AWJ458763 BGF458761:BGF458763 BQB458761:BQB458763 BZX458761:BZX458763 CJT458761:CJT458763 CTP458761:CTP458763 DDL458761:DDL458763 DNH458761:DNH458763 DXD458761:DXD458763 EGZ458761:EGZ458763 EQV458761:EQV458763 FAR458761:FAR458763 FKN458761:FKN458763 FUJ458761:FUJ458763 GEF458761:GEF458763 GOB458761:GOB458763 GXX458761:GXX458763 HHT458761:HHT458763 HRP458761:HRP458763 IBL458761:IBL458763 ILH458761:ILH458763 IVD458761:IVD458763 JEZ458761:JEZ458763 JOV458761:JOV458763 JYR458761:JYR458763 KIN458761:KIN458763 KSJ458761:KSJ458763 LCF458761:LCF458763 LMB458761:LMB458763 LVX458761:LVX458763 MFT458761:MFT458763 MPP458761:MPP458763 MZL458761:MZL458763 NJH458761:NJH458763 NTD458761:NTD458763 OCZ458761:OCZ458763 OMV458761:OMV458763 OWR458761:OWR458763 PGN458761:PGN458763 PQJ458761:PQJ458763 QAF458761:QAF458763 QKB458761:QKB458763 QTX458761:QTX458763 RDT458761:RDT458763 RNP458761:RNP458763 RXL458761:RXL458763 SHH458761:SHH458763 SRD458761:SRD458763 TAZ458761:TAZ458763 TKV458761:TKV458763 TUR458761:TUR458763 UEN458761:UEN458763 UOJ458761:UOJ458763 UYF458761:UYF458763 VIB458761:VIB458763 VRX458761:VRX458763 WBT458761:WBT458763 WLP458761:WLP458763 WVL458761:WVL458763 D524297:D524299 IZ524297:IZ524299 SV524297:SV524299 ACR524297:ACR524299 AMN524297:AMN524299 AWJ524297:AWJ524299 BGF524297:BGF524299 BQB524297:BQB524299 BZX524297:BZX524299 CJT524297:CJT524299 CTP524297:CTP524299 DDL524297:DDL524299 DNH524297:DNH524299 DXD524297:DXD524299 EGZ524297:EGZ524299 EQV524297:EQV524299 FAR524297:FAR524299 FKN524297:FKN524299 FUJ524297:FUJ524299 GEF524297:GEF524299 GOB524297:GOB524299 GXX524297:GXX524299 HHT524297:HHT524299 HRP524297:HRP524299 IBL524297:IBL524299 ILH524297:ILH524299 IVD524297:IVD524299 JEZ524297:JEZ524299 JOV524297:JOV524299 JYR524297:JYR524299 KIN524297:KIN524299 KSJ524297:KSJ524299 LCF524297:LCF524299 LMB524297:LMB524299 LVX524297:LVX524299 MFT524297:MFT524299 MPP524297:MPP524299 MZL524297:MZL524299 NJH524297:NJH524299 NTD524297:NTD524299 OCZ524297:OCZ524299 OMV524297:OMV524299 OWR524297:OWR524299 PGN524297:PGN524299 PQJ524297:PQJ524299 QAF524297:QAF524299 QKB524297:QKB524299 QTX524297:QTX524299 RDT524297:RDT524299 RNP524297:RNP524299 RXL524297:RXL524299 SHH524297:SHH524299 SRD524297:SRD524299 TAZ524297:TAZ524299 TKV524297:TKV524299 TUR524297:TUR524299 UEN524297:UEN524299 UOJ524297:UOJ524299 UYF524297:UYF524299 VIB524297:VIB524299 VRX524297:VRX524299 WBT524297:WBT524299 WLP524297:WLP524299 WVL524297:WVL524299 D589833:D589835 IZ589833:IZ589835 SV589833:SV589835 ACR589833:ACR589835 AMN589833:AMN589835 AWJ589833:AWJ589835 BGF589833:BGF589835 BQB589833:BQB589835 BZX589833:BZX589835 CJT589833:CJT589835 CTP589833:CTP589835 DDL589833:DDL589835 DNH589833:DNH589835 DXD589833:DXD589835 EGZ589833:EGZ589835 EQV589833:EQV589835 FAR589833:FAR589835 FKN589833:FKN589835 FUJ589833:FUJ589835 GEF589833:GEF589835 GOB589833:GOB589835 GXX589833:GXX589835 HHT589833:HHT589835 HRP589833:HRP589835 IBL589833:IBL589835 ILH589833:ILH589835 IVD589833:IVD589835 JEZ589833:JEZ589835 JOV589833:JOV589835 JYR589833:JYR589835 KIN589833:KIN589835 KSJ589833:KSJ589835 LCF589833:LCF589835 LMB589833:LMB589835 LVX589833:LVX589835 MFT589833:MFT589835 MPP589833:MPP589835 MZL589833:MZL589835 NJH589833:NJH589835 NTD589833:NTD589835 OCZ589833:OCZ589835 OMV589833:OMV589835 OWR589833:OWR589835 PGN589833:PGN589835 PQJ589833:PQJ589835 QAF589833:QAF589835 QKB589833:QKB589835 QTX589833:QTX589835 RDT589833:RDT589835 RNP589833:RNP589835 RXL589833:RXL589835 SHH589833:SHH589835 SRD589833:SRD589835 TAZ589833:TAZ589835 TKV589833:TKV589835 TUR589833:TUR589835 UEN589833:UEN589835 UOJ589833:UOJ589835 UYF589833:UYF589835 VIB589833:VIB589835 VRX589833:VRX589835 WBT589833:WBT589835 WLP589833:WLP589835 WVL589833:WVL589835 D655369:D655371 IZ655369:IZ655371 SV655369:SV655371 ACR655369:ACR655371 AMN655369:AMN655371 AWJ655369:AWJ655371 BGF655369:BGF655371 BQB655369:BQB655371 BZX655369:BZX655371 CJT655369:CJT655371 CTP655369:CTP655371 DDL655369:DDL655371 DNH655369:DNH655371 DXD655369:DXD655371 EGZ655369:EGZ655371 EQV655369:EQV655371 FAR655369:FAR655371 FKN655369:FKN655371 FUJ655369:FUJ655371 GEF655369:GEF655371 GOB655369:GOB655371 GXX655369:GXX655371 HHT655369:HHT655371 HRP655369:HRP655371 IBL655369:IBL655371 ILH655369:ILH655371 IVD655369:IVD655371 JEZ655369:JEZ655371 JOV655369:JOV655371 JYR655369:JYR655371 KIN655369:KIN655371 KSJ655369:KSJ655371 LCF655369:LCF655371 LMB655369:LMB655371 LVX655369:LVX655371 MFT655369:MFT655371 MPP655369:MPP655371 MZL655369:MZL655371 NJH655369:NJH655371 NTD655369:NTD655371 OCZ655369:OCZ655371 OMV655369:OMV655371 OWR655369:OWR655371 PGN655369:PGN655371 PQJ655369:PQJ655371 QAF655369:QAF655371 QKB655369:QKB655371 QTX655369:QTX655371 RDT655369:RDT655371 RNP655369:RNP655371 RXL655369:RXL655371 SHH655369:SHH655371 SRD655369:SRD655371 TAZ655369:TAZ655371 TKV655369:TKV655371 TUR655369:TUR655371 UEN655369:UEN655371 UOJ655369:UOJ655371 UYF655369:UYF655371 VIB655369:VIB655371 VRX655369:VRX655371 WBT655369:WBT655371 WLP655369:WLP655371 WVL655369:WVL655371 D720905:D720907 IZ720905:IZ720907 SV720905:SV720907 ACR720905:ACR720907 AMN720905:AMN720907 AWJ720905:AWJ720907 BGF720905:BGF720907 BQB720905:BQB720907 BZX720905:BZX720907 CJT720905:CJT720907 CTP720905:CTP720907 DDL720905:DDL720907 DNH720905:DNH720907 DXD720905:DXD720907 EGZ720905:EGZ720907 EQV720905:EQV720907 FAR720905:FAR720907 FKN720905:FKN720907 FUJ720905:FUJ720907 GEF720905:GEF720907 GOB720905:GOB720907 GXX720905:GXX720907 HHT720905:HHT720907 HRP720905:HRP720907 IBL720905:IBL720907 ILH720905:ILH720907 IVD720905:IVD720907 JEZ720905:JEZ720907 JOV720905:JOV720907 JYR720905:JYR720907 KIN720905:KIN720907 KSJ720905:KSJ720907 LCF720905:LCF720907 LMB720905:LMB720907 LVX720905:LVX720907 MFT720905:MFT720907 MPP720905:MPP720907 MZL720905:MZL720907 NJH720905:NJH720907 NTD720905:NTD720907 OCZ720905:OCZ720907 OMV720905:OMV720907 OWR720905:OWR720907 PGN720905:PGN720907 PQJ720905:PQJ720907 QAF720905:QAF720907 QKB720905:QKB720907 QTX720905:QTX720907 RDT720905:RDT720907 RNP720905:RNP720907 RXL720905:RXL720907 SHH720905:SHH720907 SRD720905:SRD720907 TAZ720905:TAZ720907 TKV720905:TKV720907 TUR720905:TUR720907 UEN720905:UEN720907 UOJ720905:UOJ720907 UYF720905:UYF720907 VIB720905:VIB720907 VRX720905:VRX720907 WBT720905:WBT720907 WLP720905:WLP720907 WVL720905:WVL720907 D786441:D786443 IZ786441:IZ786443 SV786441:SV786443 ACR786441:ACR786443 AMN786441:AMN786443 AWJ786441:AWJ786443 BGF786441:BGF786443 BQB786441:BQB786443 BZX786441:BZX786443 CJT786441:CJT786443 CTP786441:CTP786443 DDL786441:DDL786443 DNH786441:DNH786443 DXD786441:DXD786443 EGZ786441:EGZ786443 EQV786441:EQV786443 FAR786441:FAR786443 FKN786441:FKN786443 FUJ786441:FUJ786443 GEF786441:GEF786443 GOB786441:GOB786443 GXX786441:GXX786443 HHT786441:HHT786443 HRP786441:HRP786443 IBL786441:IBL786443 ILH786441:ILH786443 IVD786441:IVD786443 JEZ786441:JEZ786443 JOV786441:JOV786443 JYR786441:JYR786443 KIN786441:KIN786443 KSJ786441:KSJ786443 LCF786441:LCF786443 LMB786441:LMB786443 LVX786441:LVX786443 MFT786441:MFT786443 MPP786441:MPP786443 MZL786441:MZL786443 NJH786441:NJH786443 NTD786441:NTD786443 OCZ786441:OCZ786443 OMV786441:OMV786443 OWR786441:OWR786443 PGN786441:PGN786443 PQJ786441:PQJ786443 QAF786441:QAF786443 QKB786441:QKB786443 QTX786441:QTX786443 RDT786441:RDT786443 RNP786441:RNP786443 RXL786441:RXL786443 SHH786441:SHH786443 SRD786441:SRD786443 TAZ786441:TAZ786443 TKV786441:TKV786443 TUR786441:TUR786443 UEN786441:UEN786443 UOJ786441:UOJ786443 UYF786441:UYF786443 VIB786441:VIB786443 VRX786441:VRX786443 WBT786441:WBT786443 WLP786441:WLP786443 WVL786441:WVL786443 D851977:D851979 IZ851977:IZ851979 SV851977:SV851979 ACR851977:ACR851979 AMN851977:AMN851979 AWJ851977:AWJ851979 BGF851977:BGF851979 BQB851977:BQB851979 BZX851977:BZX851979 CJT851977:CJT851979 CTP851977:CTP851979 DDL851977:DDL851979 DNH851977:DNH851979 DXD851977:DXD851979 EGZ851977:EGZ851979 EQV851977:EQV851979 FAR851977:FAR851979 FKN851977:FKN851979 FUJ851977:FUJ851979 GEF851977:GEF851979 GOB851977:GOB851979 GXX851977:GXX851979 HHT851977:HHT851979 HRP851977:HRP851979 IBL851977:IBL851979 ILH851977:ILH851979 IVD851977:IVD851979 JEZ851977:JEZ851979 JOV851977:JOV851979 JYR851977:JYR851979 KIN851977:KIN851979 KSJ851977:KSJ851979 LCF851977:LCF851979 LMB851977:LMB851979 LVX851977:LVX851979 MFT851977:MFT851979 MPP851977:MPP851979 MZL851977:MZL851979 NJH851977:NJH851979 NTD851977:NTD851979 OCZ851977:OCZ851979 OMV851977:OMV851979 OWR851977:OWR851979 PGN851977:PGN851979 PQJ851977:PQJ851979 QAF851977:QAF851979 QKB851977:QKB851979 QTX851977:QTX851979 RDT851977:RDT851979 RNP851977:RNP851979 RXL851977:RXL851979 SHH851977:SHH851979 SRD851977:SRD851979 TAZ851977:TAZ851979 TKV851977:TKV851979 TUR851977:TUR851979 UEN851977:UEN851979 UOJ851977:UOJ851979 UYF851977:UYF851979 VIB851977:VIB851979 VRX851977:VRX851979 WBT851977:WBT851979 WLP851977:WLP851979 WVL851977:WVL851979 D917513:D917515 IZ917513:IZ917515 SV917513:SV917515 ACR917513:ACR917515 AMN917513:AMN917515 AWJ917513:AWJ917515 BGF917513:BGF917515 BQB917513:BQB917515 BZX917513:BZX917515 CJT917513:CJT917515 CTP917513:CTP917515 DDL917513:DDL917515 DNH917513:DNH917515 DXD917513:DXD917515 EGZ917513:EGZ917515 EQV917513:EQV917515 FAR917513:FAR917515 FKN917513:FKN917515 FUJ917513:FUJ917515 GEF917513:GEF917515 GOB917513:GOB917515 GXX917513:GXX917515 HHT917513:HHT917515 HRP917513:HRP917515 IBL917513:IBL917515 ILH917513:ILH917515 IVD917513:IVD917515 JEZ917513:JEZ917515 JOV917513:JOV917515 JYR917513:JYR917515 KIN917513:KIN917515 KSJ917513:KSJ917515 LCF917513:LCF917515 LMB917513:LMB917515 LVX917513:LVX917515 MFT917513:MFT917515 MPP917513:MPP917515 MZL917513:MZL917515 NJH917513:NJH917515 NTD917513:NTD917515 OCZ917513:OCZ917515 OMV917513:OMV917515 OWR917513:OWR917515 PGN917513:PGN917515 PQJ917513:PQJ917515 QAF917513:QAF917515 QKB917513:QKB917515 QTX917513:QTX917515 RDT917513:RDT917515 RNP917513:RNP917515 RXL917513:RXL917515 SHH917513:SHH917515 SRD917513:SRD917515 TAZ917513:TAZ917515 TKV917513:TKV917515 TUR917513:TUR917515 UEN917513:UEN917515 UOJ917513:UOJ917515 UYF917513:UYF917515 VIB917513:VIB917515 VRX917513:VRX917515 WBT917513:WBT917515 WLP917513:WLP917515 WVL917513:WVL917515 D983049:D983051 IZ983049:IZ983051 SV983049:SV983051 ACR983049:ACR983051 AMN983049:AMN983051 AWJ983049:AWJ983051 BGF983049:BGF983051 BQB983049:BQB983051 BZX983049:BZX983051 CJT983049:CJT983051 CTP983049:CTP983051 DDL983049:DDL983051 DNH983049:DNH983051 DXD983049:DXD983051 EGZ983049:EGZ983051 EQV983049:EQV983051 FAR983049:FAR983051 FKN983049:FKN983051 FUJ983049:FUJ983051 GEF983049:GEF983051 GOB983049:GOB983051 GXX983049:GXX983051 HHT983049:HHT983051 HRP983049:HRP983051 IBL983049:IBL983051 ILH983049:ILH983051 IVD983049:IVD983051 JEZ983049:JEZ983051 JOV983049:JOV983051 JYR983049:JYR983051 KIN983049:KIN983051 KSJ983049:KSJ983051 LCF983049:LCF983051 LMB983049:LMB983051 LVX983049:LVX983051 MFT983049:MFT983051 MPP983049:MPP983051 MZL983049:MZL983051 NJH983049:NJH983051 NTD983049:NTD983051 OCZ983049:OCZ983051 OMV983049:OMV983051 OWR983049:OWR983051 PGN983049:PGN983051 PQJ983049:PQJ983051 QAF983049:QAF983051 QKB983049:QKB983051 QTX983049:QTX983051 RDT983049:RDT983051 RNP983049:RNP983051 RXL983049:RXL983051 SHH983049:SHH983051 SRD983049:SRD983051 TAZ983049:TAZ983051 TKV983049:TKV983051 TUR983049:TUR983051 UEN983049:UEN983051 UOJ983049:UOJ983051 UYF983049:UYF983051 VIB983049:VIB983051 VRX983049:VRX983051 WBT983049:WBT983051 WLP983049:WLP983051 WVL983049:WVL983051" xr:uid="{00000000-0002-0000-0200-000000000000}">
      <formula1>1</formula1>
      <formula2>3</formula2>
    </dataValidation>
    <dataValidation type="whole" allowBlank="1" showInputMessage="1" showErrorMessage="1"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00000000-0002-0000-0200-000001000000}">
      <formula1>1</formula1>
      <formula2>8</formula2>
    </dataValidation>
    <dataValidation type="whole" allowBlank="1" showInputMessage="1" showErrorMessage="1"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xr:uid="{00000000-0002-0000-0200-000002000000}">
      <formula1>1</formula1>
      <formula2>4</formula2>
    </dataValidation>
    <dataValidation type="whole" allowBlank="1" showInputMessage="1" showErrorMessage="1" sqref="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0000000-0002-0000-0200-000003000000}">
      <formula1>1</formula1>
      <formula2>6</formula2>
    </dataValidation>
  </dataValidations>
  <hyperlinks>
    <hyperlink ref="B29:B30" r:id="rId1" display="Metrics" xr:uid="{00000000-0004-0000-0200-000000000000}"/>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xr:uid="{00000000-0002-0000-0200-000004000000}">
          <x14:formula1>
            <xm:f>1</xm:f>
          </x14:formula1>
          <x14:formula2>
            <xm:f>1</xm:f>
          </x14:formula2>
          <xm:sqref>D4:D6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D65540:D65542 IZ65540:IZ65542 SV65540:SV65542 ACR65540:ACR65542 AMN65540:AMN65542 AWJ65540:AWJ65542 BGF65540:BGF65542 BQB65540:BQB65542 BZX65540:BZX65542 CJT65540:CJT65542 CTP65540:CTP65542 DDL65540:DDL65542 DNH65540:DNH65542 DXD65540:DXD65542 EGZ65540:EGZ65542 EQV65540:EQV65542 FAR65540:FAR65542 FKN65540:FKN65542 FUJ65540:FUJ65542 GEF65540:GEF65542 GOB65540:GOB65542 GXX65540:GXX65542 HHT65540:HHT65542 HRP65540:HRP65542 IBL65540:IBL65542 ILH65540:ILH65542 IVD65540:IVD65542 JEZ65540:JEZ65542 JOV65540:JOV65542 JYR65540:JYR65542 KIN65540:KIN65542 KSJ65540:KSJ65542 LCF65540:LCF65542 LMB65540:LMB65542 LVX65540:LVX65542 MFT65540:MFT65542 MPP65540:MPP65542 MZL65540:MZL65542 NJH65540:NJH65542 NTD65540:NTD65542 OCZ65540:OCZ65542 OMV65540:OMV65542 OWR65540:OWR65542 PGN65540:PGN65542 PQJ65540:PQJ65542 QAF65540:QAF65542 QKB65540:QKB65542 QTX65540:QTX65542 RDT65540:RDT65542 RNP65540:RNP65542 RXL65540:RXL65542 SHH65540:SHH65542 SRD65540:SRD65542 TAZ65540:TAZ65542 TKV65540:TKV65542 TUR65540:TUR65542 UEN65540:UEN65542 UOJ65540:UOJ65542 UYF65540:UYF65542 VIB65540:VIB65542 VRX65540:VRX65542 WBT65540:WBT65542 WLP65540:WLP65542 WVL65540:WVL65542 D131076:D131078 IZ131076:IZ131078 SV131076:SV131078 ACR131076:ACR131078 AMN131076:AMN131078 AWJ131076:AWJ131078 BGF131076:BGF131078 BQB131076:BQB131078 BZX131076:BZX131078 CJT131076:CJT131078 CTP131076:CTP131078 DDL131076:DDL131078 DNH131076:DNH131078 DXD131076:DXD131078 EGZ131076:EGZ131078 EQV131076:EQV131078 FAR131076:FAR131078 FKN131076:FKN131078 FUJ131076:FUJ131078 GEF131076:GEF131078 GOB131076:GOB131078 GXX131076:GXX131078 HHT131076:HHT131078 HRP131076:HRP131078 IBL131076:IBL131078 ILH131076:ILH131078 IVD131076:IVD131078 JEZ131076:JEZ131078 JOV131076:JOV131078 JYR131076:JYR131078 KIN131076:KIN131078 KSJ131076:KSJ131078 LCF131076:LCF131078 LMB131076:LMB131078 LVX131076:LVX131078 MFT131076:MFT131078 MPP131076:MPP131078 MZL131076:MZL131078 NJH131076:NJH131078 NTD131076:NTD131078 OCZ131076:OCZ131078 OMV131076:OMV131078 OWR131076:OWR131078 PGN131076:PGN131078 PQJ131076:PQJ131078 QAF131076:QAF131078 QKB131076:QKB131078 QTX131076:QTX131078 RDT131076:RDT131078 RNP131076:RNP131078 RXL131076:RXL131078 SHH131076:SHH131078 SRD131076:SRD131078 TAZ131076:TAZ131078 TKV131076:TKV131078 TUR131076:TUR131078 UEN131076:UEN131078 UOJ131076:UOJ131078 UYF131076:UYF131078 VIB131076:VIB131078 VRX131076:VRX131078 WBT131076:WBT131078 WLP131076:WLP131078 WVL131076:WVL131078 D196612:D196614 IZ196612:IZ196614 SV196612:SV196614 ACR196612:ACR196614 AMN196612:AMN196614 AWJ196612:AWJ196614 BGF196612:BGF196614 BQB196612:BQB196614 BZX196612:BZX196614 CJT196612:CJT196614 CTP196612:CTP196614 DDL196612:DDL196614 DNH196612:DNH196614 DXD196612:DXD196614 EGZ196612:EGZ196614 EQV196612:EQV196614 FAR196612:FAR196614 FKN196612:FKN196614 FUJ196612:FUJ196614 GEF196612:GEF196614 GOB196612:GOB196614 GXX196612:GXX196614 HHT196612:HHT196614 HRP196612:HRP196614 IBL196612:IBL196614 ILH196612:ILH196614 IVD196612:IVD196614 JEZ196612:JEZ196614 JOV196612:JOV196614 JYR196612:JYR196614 KIN196612:KIN196614 KSJ196612:KSJ196614 LCF196612:LCF196614 LMB196612:LMB196614 LVX196612:LVX196614 MFT196612:MFT196614 MPP196612:MPP196614 MZL196612:MZL196614 NJH196612:NJH196614 NTD196612:NTD196614 OCZ196612:OCZ196614 OMV196612:OMV196614 OWR196612:OWR196614 PGN196612:PGN196614 PQJ196612:PQJ196614 QAF196612:QAF196614 QKB196612:QKB196614 QTX196612:QTX196614 RDT196612:RDT196614 RNP196612:RNP196614 RXL196612:RXL196614 SHH196612:SHH196614 SRD196612:SRD196614 TAZ196612:TAZ196614 TKV196612:TKV196614 TUR196612:TUR196614 UEN196612:UEN196614 UOJ196612:UOJ196614 UYF196612:UYF196614 VIB196612:VIB196614 VRX196612:VRX196614 WBT196612:WBT196614 WLP196612:WLP196614 WVL196612:WVL196614 D262148:D262150 IZ262148:IZ262150 SV262148:SV262150 ACR262148:ACR262150 AMN262148:AMN262150 AWJ262148:AWJ262150 BGF262148:BGF262150 BQB262148:BQB262150 BZX262148:BZX262150 CJT262148:CJT262150 CTP262148:CTP262150 DDL262148:DDL262150 DNH262148:DNH262150 DXD262148:DXD262150 EGZ262148:EGZ262150 EQV262148:EQV262150 FAR262148:FAR262150 FKN262148:FKN262150 FUJ262148:FUJ262150 GEF262148:GEF262150 GOB262148:GOB262150 GXX262148:GXX262150 HHT262148:HHT262150 HRP262148:HRP262150 IBL262148:IBL262150 ILH262148:ILH262150 IVD262148:IVD262150 JEZ262148:JEZ262150 JOV262148:JOV262150 JYR262148:JYR262150 KIN262148:KIN262150 KSJ262148:KSJ262150 LCF262148:LCF262150 LMB262148:LMB262150 LVX262148:LVX262150 MFT262148:MFT262150 MPP262148:MPP262150 MZL262148:MZL262150 NJH262148:NJH262150 NTD262148:NTD262150 OCZ262148:OCZ262150 OMV262148:OMV262150 OWR262148:OWR262150 PGN262148:PGN262150 PQJ262148:PQJ262150 QAF262148:QAF262150 QKB262148:QKB262150 QTX262148:QTX262150 RDT262148:RDT262150 RNP262148:RNP262150 RXL262148:RXL262150 SHH262148:SHH262150 SRD262148:SRD262150 TAZ262148:TAZ262150 TKV262148:TKV262150 TUR262148:TUR262150 UEN262148:UEN262150 UOJ262148:UOJ262150 UYF262148:UYF262150 VIB262148:VIB262150 VRX262148:VRX262150 WBT262148:WBT262150 WLP262148:WLP262150 WVL262148:WVL262150 D327684:D327686 IZ327684:IZ327686 SV327684:SV327686 ACR327684:ACR327686 AMN327684:AMN327686 AWJ327684:AWJ327686 BGF327684:BGF327686 BQB327684:BQB327686 BZX327684:BZX327686 CJT327684:CJT327686 CTP327684:CTP327686 DDL327684:DDL327686 DNH327684:DNH327686 DXD327684:DXD327686 EGZ327684:EGZ327686 EQV327684:EQV327686 FAR327684:FAR327686 FKN327684:FKN327686 FUJ327684:FUJ327686 GEF327684:GEF327686 GOB327684:GOB327686 GXX327684:GXX327686 HHT327684:HHT327686 HRP327684:HRP327686 IBL327684:IBL327686 ILH327684:ILH327686 IVD327684:IVD327686 JEZ327684:JEZ327686 JOV327684:JOV327686 JYR327684:JYR327686 KIN327684:KIN327686 KSJ327684:KSJ327686 LCF327684:LCF327686 LMB327684:LMB327686 LVX327684:LVX327686 MFT327684:MFT327686 MPP327684:MPP327686 MZL327684:MZL327686 NJH327684:NJH327686 NTD327684:NTD327686 OCZ327684:OCZ327686 OMV327684:OMV327686 OWR327684:OWR327686 PGN327684:PGN327686 PQJ327684:PQJ327686 QAF327684:QAF327686 QKB327684:QKB327686 QTX327684:QTX327686 RDT327684:RDT327686 RNP327684:RNP327686 RXL327684:RXL327686 SHH327684:SHH327686 SRD327684:SRD327686 TAZ327684:TAZ327686 TKV327684:TKV327686 TUR327684:TUR327686 UEN327684:UEN327686 UOJ327684:UOJ327686 UYF327684:UYF327686 VIB327684:VIB327686 VRX327684:VRX327686 WBT327684:WBT327686 WLP327684:WLP327686 WVL327684:WVL327686 D393220:D393222 IZ393220:IZ393222 SV393220:SV393222 ACR393220:ACR393222 AMN393220:AMN393222 AWJ393220:AWJ393222 BGF393220:BGF393222 BQB393220:BQB393222 BZX393220:BZX393222 CJT393220:CJT393222 CTP393220:CTP393222 DDL393220:DDL393222 DNH393220:DNH393222 DXD393220:DXD393222 EGZ393220:EGZ393222 EQV393220:EQV393222 FAR393220:FAR393222 FKN393220:FKN393222 FUJ393220:FUJ393222 GEF393220:GEF393222 GOB393220:GOB393222 GXX393220:GXX393222 HHT393220:HHT393222 HRP393220:HRP393222 IBL393220:IBL393222 ILH393220:ILH393222 IVD393220:IVD393222 JEZ393220:JEZ393222 JOV393220:JOV393222 JYR393220:JYR393222 KIN393220:KIN393222 KSJ393220:KSJ393222 LCF393220:LCF393222 LMB393220:LMB393222 LVX393220:LVX393222 MFT393220:MFT393222 MPP393220:MPP393222 MZL393220:MZL393222 NJH393220:NJH393222 NTD393220:NTD393222 OCZ393220:OCZ393222 OMV393220:OMV393222 OWR393220:OWR393222 PGN393220:PGN393222 PQJ393220:PQJ393222 QAF393220:QAF393222 QKB393220:QKB393222 QTX393220:QTX393222 RDT393220:RDT393222 RNP393220:RNP393222 RXL393220:RXL393222 SHH393220:SHH393222 SRD393220:SRD393222 TAZ393220:TAZ393222 TKV393220:TKV393222 TUR393220:TUR393222 UEN393220:UEN393222 UOJ393220:UOJ393222 UYF393220:UYF393222 VIB393220:VIB393222 VRX393220:VRX393222 WBT393220:WBT393222 WLP393220:WLP393222 WVL393220:WVL393222 D458756:D458758 IZ458756:IZ458758 SV458756:SV458758 ACR458756:ACR458758 AMN458756:AMN458758 AWJ458756:AWJ458758 BGF458756:BGF458758 BQB458756:BQB458758 BZX458756:BZX458758 CJT458756:CJT458758 CTP458756:CTP458758 DDL458756:DDL458758 DNH458756:DNH458758 DXD458756:DXD458758 EGZ458756:EGZ458758 EQV458756:EQV458758 FAR458756:FAR458758 FKN458756:FKN458758 FUJ458756:FUJ458758 GEF458756:GEF458758 GOB458756:GOB458758 GXX458756:GXX458758 HHT458756:HHT458758 HRP458756:HRP458758 IBL458756:IBL458758 ILH458756:ILH458758 IVD458756:IVD458758 JEZ458756:JEZ458758 JOV458756:JOV458758 JYR458756:JYR458758 KIN458756:KIN458758 KSJ458756:KSJ458758 LCF458756:LCF458758 LMB458756:LMB458758 LVX458756:LVX458758 MFT458756:MFT458758 MPP458756:MPP458758 MZL458756:MZL458758 NJH458756:NJH458758 NTD458756:NTD458758 OCZ458756:OCZ458758 OMV458756:OMV458758 OWR458756:OWR458758 PGN458756:PGN458758 PQJ458756:PQJ458758 QAF458756:QAF458758 QKB458756:QKB458758 QTX458756:QTX458758 RDT458756:RDT458758 RNP458756:RNP458758 RXL458756:RXL458758 SHH458756:SHH458758 SRD458756:SRD458758 TAZ458756:TAZ458758 TKV458756:TKV458758 TUR458756:TUR458758 UEN458756:UEN458758 UOJ458756:UOJ458758 UYF458756:UYF458758 VIB458756:VIB458758 VRX458756:VRX458758 WBT458756:WBT458758 WLP458756:WLP458758 WVL458756:WVL458758 D524292:D524294 IZ524292:IZ524294 SV524292:SV524294 ACR524292:ACR524294 AMN524292:AMN524294 AWJ524292:AWJ524294 BGF524292:BGF524294 BQB524292:BQB524294 BZX524292:BZX524294 CJT524292:CJT524294 CTP524292:CTP524294 DDL524292:DDL524294 DNH524292:DNH524294 DXD524292:DXD524294 EGZ524292:EGZ524294 EQV524292:EQV524294 FAR524292:FAR524294 FKN524292:FKN524294 FUJ524292:FUJ524294 GEF524292:GEF524294 GOB524292:GOB524294 GXX524292:GXX524294 HHT524292:HHT524294 HRP524292:HRP524294 IBL524292:IBL524294 ILH524292:ILH524294 IVD524292:IVD524294 JEZ524292:JEZ524294 JOV524292:JOV524294 JYR524292:JYR524294 KIN524292:KIN524294 KSJ524292:KSJ524294 LCF524292:LCF524294 LMB524292:LMB524294 LVX524292:LVX524294 MFT524292:MFT524294 MPP524292:MPP524294 MZL524292:MZL524294 NJH524292:NJH524294 NTD524292:NTD524294 OCZ524292:OCZ524294 OMV524292:OMV524294 OWR524292:OWR524294 PGN524292:PGN524294 PQJ524292:PQJ524294 QAF524292:QAF524294 QKB524292:QKB524294 QTX524292:QTX524294 RDT524292:RDT524294 RNP524292:RNP524294 RXL524292:RXL524294 SHH524292:SHH524294 SRD524292:SRD524294 TAZ524292:TAZ524294 TKV524292:TKV524294 TUR524292:TUR524294 UEN524292:UEN524294 UOJ524292:UOJ524294 UYF524292:UYF524294 VIB524292:VIB524294 VRX524292:VRX524294 WBT524292:WBT524294 WLP524292:WLP524294 WVL524292:WVL524294 D589828:D589830 IZ589828:IZ589830 SV589828:SV589830 ACR589828:ACR589830 AMN589828:AMN589830 AWJ589828:AWJ589830 BGF589828:BGF589830 BQB589828:BQB589830 BZX589828:BZX589830 CJT589828:CJT589830 CTP589828:CTP589830 DDL589828:DDL589830 DNH589828:DNH589830 DXD589828:DXD589830 EGZ589828:EGZ589830 EQV589828:EQV589830 FAR589828:FAR589830 FKN589828:FKN589830 FUJ589828:FUJ589830 GEF589828:GEF589830 GOB589828:GOB589830 GXX589828:GXX589830 HHT589828:HHT589830 HRP589828:HRP589830 IBL589828:IBL589830 ILH589828:ILH589830 IVD589828:IVD589830 JEZ589828:JEZ589830 JOV589828:JOV589830 JYR589828:JYR589830 KIN589828:KIN589830 KSJ589828:KSJ589830 LCF589828:LCF589830 LMB589828:LMB589830 LVX589828:LVX589830 MFT589828:MFT589830 MPP589828:MPP589830 MZL589828:MZL589830 NJH589828:NJH589830 NTD589828:NTD589830 OCZ589828:OCZ589830 OMV589828:OMV589830 OWR589828:OWR589830 PGN589828:PGN589830 PQJ589828:PQJ589830 QAF589828:QAF589830 QKB589828:QKB589830 QTX589828:QTX589830 RDT589828:RDT589830 RNP589828:RNP589830 RXL589828:RXL589830 SHH589828:SHH589830 SRD589828:SRD589830 TAZ589828:TAZ589830 TKV589828:TKV589830 TUR589828:TUR589830 UEN589828:UEN589830 UOJ589828:UOJ589830 UYF589828:UYF589830 VIB589828:VIB589830 VRX589828:VRX589830 WBT589828:WBT589830 WLP589828:WLP589830 WVL589828:WVL589830 D655364:D655366 IZ655364:IZ655366 SV655364:SV655366 ACR655364:ACR655366 AMN655364:AMN655366 AWJ655364:AWJ655366 BGF655364:BGF655366 BQB655364:BQB655366 BZX655364:BZX655366 CJT655364:CJT655366 CTP655364:CTP655366 DDL655364:DDL655366 DNH655364:DNH655366 DXD655364:DXD655366 EGZ655364:EGZ655366 EQV655364:EQV655366 FAR655364:FAR655366 FKN655364:FKN655366 FUJ655364:FUJ655366 GEF655364:GEF655366 GOB655364:GOB655366 GXX655364:GXX655366 HHT655364:HHT655366 HRP655364:HRP655366 IBL655364:IBL655366 ILH655364:ILH655366 IVD655364:IVD655366 JEZ655364:JEZ655366 JOV655364:JOV655366 JYR655364:JYR655366 KIN655364:KIN655366 KSJ655364:KSJ655366 LCF655364:LCF655366 LMB655364:LMB655366 LVX655364:LVX655366 MFT655364:MFT655366 MPP655364:MPP655366 MZL655364:MZL655366 NJH655364:NJH655366 NTD655364:NTD655366 OCZ655364:OCZ655366 OMV655364:OMV655366 OWR655364:OWR655366 PGN655364:PGN655366 PQJ655364:PQJ655366 QAF655364:QAF655366 QKB655364:QKB655366 QTX655364:QTX655366 RDT655364:RDT655366 RNP655364:RNP655366 RXL655364:RXL655366 SHH655364:SHH655366 SRD655364:SRD655366 TAZ655364:TAZ655366 TKV655364:TKV655366 TUR655364:TUR655366 UEN655364:UEN655366 UOJ655364:UOJ655366 UYF655364:UYF655366 VIB655364:VIB655366 VRX655364:VRX655366 WBT655364:WBT655366 WLP655364:WLP655366 WVL655364:WVL655366 D720900:D720902 IZ720900:IZ720902 SV720900:SV720902 ACR720900:ACR720902 AMN720900:AMN720902 AWJ720900:AWJ720902 BGF720900:BGF720902 BQB720900:BQB720902 BZX720900:BZX720902 CJT720900:CJT720902 CTP720900:CTP720902 DDL720900:DDL720902 DNH720900:DNH720902 DXD720900:DXD720902 EGZ720900:EGZ720902 EQV720900:EQV720902 FAR720900:FAR720902 FKN720900:FKN720902 FUJ720900:FUJ720902 GEF720900:GEF720902 GOB720900:GOB720902 GXX720900:GXX720902 HHT720900:HHT720902 HRP720900:HRP720902 IBL720900:IBL720902 ILH720900:ILH720902 IVD720900:IVD720902 JEZ720900:JEZ720902 JOV720900:JOV720902 JYR720900:JYR720902 KIN720900:KIN720902 KSJ720900:KSJ720902 LCF720900:LCF720902 LMB720900:LMB720902 LVX720900:LVX720902 MFT720900:MFT720902 MPP720900:MPP720902 MZL720900:MZL720902 NJH720900:NJH720902 NTD720900:NTD720902 OCZ720900:OCZ720902 OMV720900:OMV720902 OWR720900:OWR720902 PGN720900:PGN720902 PQJ720900:PQJ720902 QAF720900:QAF720902 QKB720900:QKB720902 QTX720900:QTX720902 RDT720900:RDT720902 RNP720900:RNP720902 RXL720900:RXL720902 SHH720900:SHH720902 SRD720900:SRD720902 TAZ720900:TAZ720902 TKV720900:TKV720902 TUR720900:TUR720902 UEN720900:UEN720902 UOJ720900:UOJ720902 UYF720900:UYF720902 VIB720900:VIB720902 VRX720900:VRX720902 WBT720900:WBT720902 WLP720900:WLP720902 WVL720900:WVL720902 D786436:D786438 IZ786436:IZ786438 SV786436:SV786438 ACR786436:ACR786438 AMN786436:AMN786438 AWJ786436:AWJ786438 BGF786436:BGF786438 BQB786436:BQB786438 BZX786436:BZX786438 CJT786436:CJT786438 CTP786436:CTP786438 DDL786436:DDL786438 DNH786436:DNH786438 DXD786436:DXD786438 EGZ786436:EGZ786438 EQV786436:EQV786438 FAR786436:FAR786438 FKN786436:FKN786438 FUJ786436:FUJ786438 GEF786436:GEF786438 GOB786436:GOB786438 GXX786436:GXX786438 HHT786436:HHT786438 HRP786436:HRP786438 IBL786436:IBL786438 ILH786436:ILH786438 IVD786436:IVD786438 JEZ786436:JEZ786438 JOV786436:JOV786438 JYR786436:JYR786438 KIN786436:KIN786438 KSJ786436:KSJ786438 LCF786436:LCF786438 LMB786436:LMB786438 LVX786436:LVX786438 MFT786436:MFT786438 MPP786436:MPP786438 MZL786436:MZL786438 NJH786436:NJH786438 NTD786436:NTD786438 OCZ786436:OCZ786438 OMV786436:OMV786438 OWR786436:OWR786438 PGN786436:PGN786438 PQJ786436:PQJ786438 QAF786436:QAF786438 QKB786436:QKB786438 QTX786436:QTX786438 RDT786436:RDT786438 RNP786436:RNP786438 RXL786436:RXL786438 SHH786436:SHH786438 SRD786436:SRD786438 TAZ786436:TAZ786438 TKV786436:TKV786438 TUR786436:TUR786438 UEN786436:UEN786438 UOJ786436:UOJ786438 UYF786436:UYF786438 VIB786436:VIB786438 VRX786436:VRX786438 WBT786436:WBT786438 WLP786436:WLP786438 WVL786436:WVL786438 D851972:D851974 IZ851972:IZ851974 SV851972:SV851974 ACR851972:ACR851974 AMN851972:AMN851974 AWJ851972:AWJ851974 BGF851972:BGF851974 BQB851972:BQB851974 BZX851972:BZX851974 CJT851972:CJT851974 CTP851972:CTP851974 DDL851972:DDL851974 DNH851972:DNH851974 DXD851972:DXD851974 EGZ851972:EGZ851974 EQV851972:EQV851974 FAR851972:FAR851974 FKN851972:FKN851974 FUJ851972:FUJ851974 GEF851972:GEF851974 GOB851972:GOB851974 GXX851972:GXX851974 HHT851972:HHT851974 HRP851972:HRP851974 IBL851972:IBL851974 ILH851972:ILH851974 IVD851972:IVD851974 JEZ851972:JEZ851974 JOV851972:JOV851974 JYR851972:JYR851974 KIN851972:KIN851974 KSJ851972:KSJ851974 LCF851972:LCF851974 LMB851972:LMB851974 LVX851972:LVX851974 MFT851972:MFT851974 MPP851972:MPP851974 MZL851972:MZL851974 NJH851972:NJH851974 NTD851972:NTD851974 OCZ851972:OCZ851974 OMV851972:OMV851974 OWR851972:OWR851974 PGN851972:PGN851974 PQJ851972:PQJ851974 QAF851972:QAF851974 QKB851972:QKB851974 QTX851972:QTX851974 RDT851972:RDT851974 RNP851972:RNP851974 RXL851972:RXL851974 SHH851972:SHH851974 SRD851972:SRD851974 TAZ851972:TAZ851974 TKV851972:TKV851974 TUR851972:TUR851974 UEN851972:UEN851974 UOJ851972:UOJ851974 UYF851972:UYF851974 VIB851972:VIB851974 VRX851972:VRX851974 WBT851972:WBT851974 WLP851972:WLP851974 WVL851972:WVL851974 D917508:D917510 IZ917508:IZ917510 SV917508:SV917510 ACR917508:ACR917510 AMN917508:AMN917510 AWJ917508:AWJ917510 BGF917508:BGF917510 BQB917508:BQB917510 BZX917508:BZX917510 CJT917508:CJT917510 CTP917508:CTP917510 DDL917508:DDL917510 DNH917508:DNH917510 DXD917508:DXD917510 EGZ917508:EGZ917510 EQV917508:EQV917510 FAR917508:FAR917510 FKN917508:FKN917510 FUJ917508:FUJ917510 GEF917508:GEF917510 GOB917508:GOB917510 GXX917508:GXX917510 HHT917508:HHT917510 HRP917508:HRP917510 IBL917508:IBL917510 ILH917508:ILH917510 IVD917508:IVD917510 JEZ917508:JEZ917510 JOV917508:JOV917510 JYR917508:JYR917510 KIN917508:KIN917510 KSJ917508:KSJ917510 LCF917508:LCF917510 LMB917508:LMB917510 LVX917508:LVX917510 MFT917508:MFT917510 MPP917508:MPP917510 MZL917508:MZL917510 NJH917508:NJH917510 NTD917508:NTD917510 OCZ917508:OCZ917510 OMV917508:OMV917510 OWR917508:OWR917510 PGN917508:PGN917510 PQJ917508:PQJ917510 QAF917508:QAF917510 QKB917508:QKB917510 QTX917508:QTX917510 RDT917508:RDT917510 RNP917508:RNP917510 RXL917508:RXL917510 SHH917508:SHH917510 SRD917508:SRD917510 TAZ917508:TAZ917510 TKV917508:TKV917510 TUR917508:TUR917510 UEN917508:UEN917510 UOJ917508:UOJ917510 UYF917508:UYF917510 VIB917508:VIB917510 VRX917508:VRX917510 WBT917508:WBT917510 WLP917508:WLP917510 WVL917508:WVL917510 D983044:D983046 IZ983044:IZ983046 SV983044:SV983046 ACR983044:ACR983046 AMN983044:AMN983046 AWJ983044:AWJ983046 BGF983044:BGF983046 BQB983044:BQB983046 BZX983044:BZX983046 CJT983044:CJT983046 CTP983044:CTP983046 DDL983044:DDL983046 DNH983044:DNH983046 DXD983044:DXD983046 EGZ983044:EGZ983046 EQV983044:EQV983046 FAR983044:FAR983046 FKN983044:FKN983046 FUJ983044:FUJ983046 GEF983044:GEF983046 GOB983044:GOB983046 GXX983044:GXX983046 HHT983044:HHT983046 HRP983044:HRP983046 IBL983044:IBL983046 ILH983044:ILH983046 IVD983044:IVD983046 JEZ983044:JEZ983046 JOV983044:JOV983046 JYR983044:JYR983046 KIN983044:KIN983046 KSJ983044:KSJ983046 LCF983044:LCF983046 LMB983044:LMB983046 LVX983044:LVX983046 MFT983044:MFT983046 MPP983044:MPP983046 MZL983044:MZL983046 NJH983044:NJH983046 NTD983044:NTD983046 OCZ983044:OCZ983046 OMV983044:OMV983046 OWR983044:OWR983046 PGN983044:PGN983046 PQJ983044:PQJ983046 QAF983044:QAF983046 QKB983044:QKB983046 QTX983044:QTX983046 RDT983044:RDT983046 RNP983044:RNP983046 RXL983044:RXL983046 SHH983044:SHH983046 SRD983044:SRD983046 TAZ983044:TAZ983046 TKV983044:TKV983046 TUR983044:TUR983046 UEN983044:UEN983046 UOJ983044:UOJ983046 UYF983044:UYF983046 VIB983044:VIB983046 VRX983044:VRX983046 WBT983044:WBT983046 WLP983044:WLP983046 WVL983044:WVL983046 D12:D14 IZ12:IZ14 SV12:SV14 ACR12:ACR14 AMN12:AMN14 AWJ12:AWJ14 BGF12:BGF14 BQB12:BQB14 BZX12:BZX14 CJT12:CJT14 CTP12:CTP14 DDL12:DDL14 DNH12:DNH14 DXD12:DXD14 EGZ12:EGZ14 EQV12:EQV14 FAR12:FAR14 FKN12:FKN14 FUJ12:FUJ14 GEF12:GEF14 GOB12:GOB14 GXX12:GXX14 HHT12:HHT14 HRP12:HRP14 IBL12:IBL14 ILH12:ILH14 IVD12:IVD14 JEZ12:JEZ14 JOV12:JOV14 JYR12:JYR14 KIN12:KIN14 KSJ12:KSJ14 LCF12:LCF14 LMB12:LMB14 LVX12:LVX14 MFT12:MFT14 MPP12:MPP14 MZL12:MZL14 NJH12:NJH14 NTD12:NTD14 OCZ12:OCZ14 OMV12:OMV14 OWR12:OWR14 PGN12:PGN14 PQJ12:PQJ14 QAF12:QAF14 QKB12:QKB14 QTX12:QTX14 RDT12:RDT14 RNP12:RNP14 RXL12:RXL14 SHH12:SHH14 SRD12:SRD14 TAZ12:TAZ14 TKV12:TKV14 TUR12:TUR14 UEN12:UEN14 UOJ12:UOJ14 UYF12:UYF14 VIB12:VIB14 VRX12:VRX14 WBT12:WBT14 WLP12:WLP14 WVL12:WVL14 D65548:D65550 IZ65548:IZ65550 SV65548:SV65550 ACR65548:ACR65550 AMN65548:AMN65550 AWJ65548:AWJ65550 BGF65548:BGF65550 BQB65548:BQB65550 BZX65548:BZX65550 CJT65548:CJT65550 CTP65548:CTP65550 DDL65548:DDL65550 DNH65548:DNH65550 DXD65548:DXD65550 EGZ65548:EGZ65550 EQV65548:EQV65550 FAR65548:FAR65550 FKN65548:FKN65550 FUJ65548:FUJ65550 GEF65548:GEF65550 GOB65548:GOB65550 GXX65548:GXX65550 HHT65548:HHT65550 HRP65548:HRP65550 IBL65548:IBL65550 ILH65548:ILH65550 IVD65548:IVD65550 JEZ65548:JEZ65550 JOV65548:JOV65550 JYR65548:JYR65550 KIN65548:KIN65550 KSJ65548:KSJ65550 LCF65548:LCF65550 LMB65548:LMB65550 LVX65548:LVX65550 MFT65548:MFT65550 MPP65548:MPP65550 MZL65548:MZL65550 NJH65548:NJH65550 NTD65548:NTD65550 OCZ65548:OCZ65550 OMV65548:OMV65550 OWR65548:OWR65550 PGN65548:PGN65550 PQJ65548:PQJ65550 QAF65548:QAF65550 QKB65548:QKB65550 QTX65548:QTX65550 RDT65548:RDT65550 RNP65548:RNP65550 RXL65548:RXL65550 SHH65548:SHH65550 SRD65548:SRD65550 TAZ65548:TAZ65550 TKV65548:TKV65550 TUR65548:TUR65550 UEN65548:UEN65550 UOJ65548:UOJ65550 UYF65548:UYF65550 VIB65548:VIB65550 VRX65548:VRX65550 WBT65548:WBT65550 WLP65548:WLP65550 WVL65548:WVL65550 D131084:D131086 IZ131084:IZ131086 SV131084:SV131086 ACR131084:ACR131086 AMN131084:AMN131086 AWJ131084:AWJ131086 BGF131084:BGF131086 BQB131084:BQB131086 BZX131084:BZX131086 CJT131084:CJT131086 CTP131084:CTP131086 DDL131084:DDL131086 DNH131084:DNH131086 DXD131084:DXD131086 EGZ131084:EGZ131086 EQV131084:EQV131086 FAR131084:FAR131086 FKN131084:FKN131086 FUJ131084:FUJ131086 GEF131084:GEF131086 GOB131084:GOB131086 GXX131084:GXX131086 HHT131084:HHT131086 HRP131084:HRP131086 IBL131084:IBL131086 ILH131084:ILH131086 IVD131084:IVD131086 JEZ131084:JEZ131086 JOV131084:JOV131086 JYR131084:JYR131086 KIN131084:KIN131086 KSJ131084:KSJ131086 LCF131084:LCF131086 LMB131084:LMB131086 LVX131084:LVX131086 MFT131084:MFT131086 MPP131084:MPP131086 MZL131084:MZL131086 NJH131084:NJH131086 NTD131084:NTD131086 OCZ131084:OCZ131086 OMV131084:OMV131086 OWR131084:OWR131086 PGN131084:PGN131086 PQJ131084:PQJ131086 QAF131084:QAF131086 QKB131084:QKB131086 QTX131084:QTX131086 RDT131084:RDT131086 RNP131084:RNP131086 RXL131084:RXL131086 SHH131084:SHH131086 SRD131084:SRD131086 TAZ131084:TAZ131086 TKV131084:TKV131086 TUR131084:TUR131086 UEN131084:UEN131086 UOJ131084:UOJ131086 UYF131084:UYF131086 VIB131084:VIB131086 VRX131084:VRX131086 WBT131084:WBT131086 WLP131084:WLP131086 WVL131084:WVL131086 D196620:D196622 IZ196620:IZ196622 SV196620:SV196622 ACR196620:ACR196622 AMN196620:AMN196622 AWJ196620:AWJ196622 BGF196620:BGF196622 BQB196620:BQB196622 BZX196620:BZX196622 CJT196620:CJT196622 CTP196620:CTP196622 DDL196620:DDL196622 DNH196620:DNH196622 DXD196620:DXD196622 EGZ196620:EGZ196622 EQV196620:EQV196622 FAR196620:FAR196622 FKN196620:FKN196622 FUJ196620:FUJ196622 GEF196620:GEF196622 GOB196620:GOB196622 GXX196620:GXX196622 HHT196620:HHT196622 HRP196620:HRP196622 IBL196620:IBL196622 ILH196620:ILH196622 IVD196620:IVD196622 JEZ196620:JEZ196622 JOV196620:JOV196622 JYR196620:JYR196622 KIN196620:KIN196622 KSJ196620:KSJ196622 LCF196620:LCF196622 LMB196620:LMB196622 LVX196620:LVX196622 MFT196620:MFT196622 MPP196620:MPP196622 MZL196620:MZL196622 NJH196620:NJH196622 NTD196620:NTD196622 OCZ196620:OCZ196622 OMV196620:OMV196622 OWR196620:OWR196622 PGN196620:PGN196622 PQJ196620:PQJ196622 QAF196620:QAF196622 QKB196620:QKB196622 QTX196620:QTX196622 RDT196620:RDT196622 RNP196620:RNP196622 RXL196620:RXL196622 SHH196620:SHH196622 SRD196620:SRD196622 TAZ196620:TAZ196622 TKV196620:TKV196622 TUR196620:TUR196622 UEN196620:UEN196622 UOJ196620:UOJ196622 UYF196620:UYF196622 VIB196620:VIB196622 VRX196620:VRX196622 WBT196620:WBT196622 WLP196620:WLP196622 WVL196620:WVL196622 D262156:D262158 IZ262156:IZ262158 SV262156:SV262158 ACR262156:ACR262158 AMN262156:AMN262158 AWJ262156:AWJ262158 BGF262156:BGF262158 BQB262156:BQB262158 BZX262156:BZX262158 CJT262156:CJT262158 CTP262156:CTP262158 DDL262156:DDL262158 DNH262156:DNH262158 DXD262156:DXD262158 EGZ262156:EGZ262158 EQV262156:EQV262158 FAR262156:FAR262158 FKN262156:FKN262158 FUJ262156:FUJ262158 GEF262156:GEF262158 GOB262156:GOB262158 GXX262156:GXX262158 HHT262156:HHT262158 HRP262156:HRP262158 IBL262156:IBL262158 ILH262156:ILH262158 IVD262156:IVD262158 JEZ262156:JEZ262158 JOV262156:JOV262158 JYR262156:JYR262158 KIN262156:KIN262158 KSJ262156:KSJ262158 LCF262156:LCF262158 LMB262156:LMB262158 LVX262156:LVX262158 MFT262156:MFT262158 MPP262156:MPP262158 MZL262156:MZL262158 NJH262156:NJH262158 NTD262156:NTD262158 OCZ262156:OCZ262158 OMV262156:OMV262158 OWR262156:OWR262158 PGN262156:PGN262158 PQJ262156:PQJ262158 QAF262156:QAF262158 QKB262156:QKB262158 QTX262156:QTX262158 RDT262156:RDT262158 RNP262156:RNP262158 RXL262156:RXL262158 SHH262156:SHH262158 SRD262156:SRD262158 TAZ262156:TAZ262158 TKV262156:TKV262158 TUR262156:TUR262158 UEN262156:UEN262158 UOJ262156:UOJ262158 UYF262156:UYF262158 VIB262156:VIB262158 VRX262156:VRX262158 WBT262156:WBT262158 WLP262156:WLP262158 WVL262156:WVL262158 D327692:D327694 IZ327692:IZ327694 SV327692:SV327694 ACR327692:ACR327694 AMN327692:AMN327694 AWJ327692:AWJ327694 BGF327692:BGF327694 BQB327692:BQB327694 BZX327692:BZX327694 CJT327692:CJT327694 CTP327692:CTP327694 DDL327692:DDL327694 DNH327692:DNH327694 DXD327692:DXD327694 EGZ327692:EGZ327694 EQV327692:EQV327694 FAR327692:FAR327694 FKN327692:FKN327694 FUJ327692:FUJ327694 GEF327692:GEF327694 GOB327692:GOB327694 GXX327692:GXX327694 HHT327692:HHT327694 HRP327692:HRP327694 IBL327692:IBL327694 ILH327692:ILH327694 IVD327692:IVD327694 JEZ327692:JEZ327694 JOV327692:JOV327694 JYR327692:JYR327694 KIN327692:KIN327694 KSJ327692:KSJ327694 LCF327692:LCF327694 LMB327692:LMB327694 LVX327692:LVX327694 MFT327692:MFT327694 MPP327692:MPP327694 MZL327692:MZL327694 NJH327692:NJH327694 NTD327692:NTD327694 OCZ327692:OCZ327694 OMV327692:OMV327694 OWR327692:OWR327694 PGN327692:PGN327694 PQJ327692:PQJ327694 QAF327692:QAF327694 QKB327692:QKB327694 QTX327692:QTX327694 RDT327692:RDT327694 RNP327692:RNP327694 RXL327692:RXL327694 SHH327692:SHH327694 SRD327692:SRD327694 TAZ327692:TAZ327694 TKV327692:TKV327694 TUR327692:TUR327694 UEN327692:UEN327694 UOJ327692:UOJ327694 UYF327692:UYF327694 VIB327692:VIB327694 VRX327692:VRX327694 WBT327692:WBT327694 WLP327692:WLP327694 WVL327692:WVL327694 D393228:D393230 IZ393228:IZ393230 SV393228:SV393230 ACR393228:ACR393230 AMN393228:AMN393230 AWJ393228:AWJ393230 BGF393228:BGF393230 BQB393228:BQB393230 BZX393228:BZX393230 CJT393228:CJT393230 CTP393228:CTP393230 DDL393228:DDL393230 DNH393228:DNH393230 DXD393228:DXD393230 EGZ393228:EGZ393230 EQV393228:EQV393230 FAR393228:FAR393230 FKN393228:FKN393230 FUJ393228:FUJ393230 GEF393228:GEF393230 GOB393228:GOB393230 GXX393228:GXX393230 HHT393228:HHT393230 HRP393228:HRP393230 IBL393228:IBL393230 ILH393228:ILH393230 IVD393228:IVD393230 JEZ393228:JEZ393230 JOV393228:JOV393230 JYR393228:JYR393230 KIN393228:KIN393230 KSJ393228:KSJ393230 LCF393228:LCF393230 LMB393228:LMB393230 LVX393228:LVX393230 MFT393228:MFT393230 MPP393228:MPP393230 MZL393228:MZL393230 NJH393228:NJH393230 NTD393228:NTD393230 OCZ393228:OCZ393230 OMV393228:OMV393230 OWR393228:OWR393230 PGN393228:PGN393230 PQJ393228:PQJ393230 QAF393228:QAF393230 QKB393228:QKB393230 QTX393228:QTX393230 RDT393228:RDT393230 RNP393228:RNP393230 RXL393228:RXL393230 SHH393228:SHH393230 SRD393228:SRD393230 TAZ393228:TAZ393230 TKV393228:TKV393230 TUR393228:TUR393230 UEN393228:UEN393230 UOJ393228:UOJ393230 UYF393228:UYF393230 VIB393228:VIB393230 VRX393228:VRX393230 WBT393228:WBT393230 WLP393228:WLP393230 WVL393228:WVL393230 D458764:D458766 IZ458764:IZ458766 SV458764:SV458766 ACR458764:ACR458766 AMN458764:AMN458766 AWJ458764:AWJ458766 BGF458764:BGF458766 BQB458764:BQB458766 BZX458764:BZX458766 CJT458764:CJT458766 CTP458764:CTP458766 DDL458764:DDL458766 DNH458764:DNH458766 DXD458764:DXD458766 EGZ458764:EGZ458766 EQV458764:EQV458766 FAR458764:FAR458766 FKN458764:FKN458766 FUJ458764:FUJ458766 GEF458764:GEF458766 GOB458764:GOB458766 GXX458764:GXX458766 HHT458764:HHT458766 HRP458764:HRP458766 IBL458764:IBL458766 ILH458764:ILH458766 IVD458764:IVD458766 JEZ458764:JEZ458766 JOV458764:JOV458766 JYR458764:JYR458766 KIN458764:KIN458766 KSJ458764:KSJ458766 LCF458764:LCF458766 LMB458764:LMB458766 LVX458764:LVX458766 MFT458764:MFT458766 MPP458764:MPP458766 MZL458764:MZL458766 NJH458764:NJH458766 NTD458764:NTD458766 OCZ458764:OCZ458766 OMV458764:OMV458766 OWR458764:OWR458766 PGN458764:PGN458766 PQJ458764:PQJ458766 QAF458764:QAF458766 QKB458764:QKB458766 QTX458764:QTX458766 RDT458764:RDT458766 RNP458764:RNP458766 RXL458764:RXL458766 SHH458764:SHH458766 SRD458764:SRD458766 TAZ458764:TAZ458766 TKV458764:TKV458766 TUR458764:TUR458766 UEN458764:UEN458766 UOJ458764:UOJ458766 UYF458764:UYF458766 VIB458764:VIB458766 VRX458764:VRX458766 WBT458764:WBT458766 WLP458764:WLP458766 WVL458764:WVL458766 D524300:D524302 IZ524300:IZ524302 SV524300:SV524302 ACR524300:ACR524302 AMN524300:AMN524302 AWJ524300:AWJ524302 BGF524300:BGF524302 BQB524300:BQB524302 BZX524300:BZX524302 CJT524300:CJT524302 CTP524300:CTP524302 DDL524300:DDL524302 DNH524300:DNH524302 DXD524300:DXD524302 EGZ524300:EGZ524302 EQV524300:EQV524302 FAR524300:FAR524302 FKN524300:FKN524302 FUJ524300:FUJ524302 GEF524300:GEF524302 GOB524300:GOB524302 GXX524300:GXX524302 HHT524300:HHT524302 HRP524300:HRP524302 IBL524300:IBL524302 ILH524300:ILH524302 IVD524300:IVD524302 JEZ524300:JEZ524302 JOV524300:JOV524302 JYR524300:JYR524302 KIN524300:KIN524302 KSJ524300:KSJ524302 LCF524300:LCF524302 LMB524300:LMB524302 LVX524300:LVX524302 MFT524300:MFT524302 MPP524300:MPP524302 MZL524300:MZL524302 NJH524300:NJH524302 NTD524300:NTD524302 OCZ524300:OCZ524302 OMV524300:OMV524302 OWR524300:OWR524302 PGN524300:PGN524302 PQJ524300:PQJ524302 QAF524300:QAF524302 QKB524300:QKB524302 QTX524300:QTX524302 RDT524300:RDT524302 RNP524300:RNP524302 RXL524300:RXL524302 SHH524300:SHH524302 SRD524300:SRD524302 TAZ524300:TAZ524302 TKV524300:TKV524302 TUR524300:TUR524302 UEN524300:UEN524302 UOJ524300:UOJ524302 UYF524300:UYF524302 VIB524300:VIB524302 VRX524300:VRX524302 WBT524300:WBT524302 WLP524300:WLP524302 WVL524300:WVL524302 D589836:D589838 IZ589836:IZ589838 SV589836:SV589838 ACR589836:ACR589838 AMN589836:AMN589838 AWJ589836:AWJ589838 BGF589836:BGF589838 BQB589836:BQB589838 BZX589836:BZX589838 CJT589836:CJT589838 CTP589836:CTP589838 DDL589836:DDL589838 DNH589836:DNH589838 DXD589836:DXD589838 EGZ589836:EGZ589838 EQV589836:EQV589838 FAR589836:FAR589838 FKN589836:FKN589838 FUJ589836:FUJ589838 GEF589836:GEF589838 GOB589836:GOB589838 GXX589836:GXX589838 HHT589836:HHT589838 HRP589836:HRP589838 IBL589836:IBL589838 ILH589836:ILH589838 IVD589836:IVD589838 JEZ589836:JEZ589838 JOV589836:JOV589838 JYR589836:JYR589838 KIN589836:KIN589838 KSJ589836:KSJ589838 LCF589836:LCF589838 LMB589836:LMB589838 LVX589836:LVX589838 MFT589836:MFT589838 MPP589836:MPP589838 MZL589836:MZL589838 NJH589836:NJH589838 NTD589836:NTD589838 OCZ589836:OCZ589838 OMV589836:OMV589838 OWR589836:OWR589838 PGN589836:PGN589838 PQJ589836:PQJ589838 QAF589836:QAF589838 QKB589836:QKB589838 QTX589836:QTX589838 RDT589836:RDT589838 RNP589836:RNP589838 RXL589836:RXL589838 SHH589836:SHH589838 SRD589836:SRD589838 TAZ589836:TAZ589838 TKV589836:TKV589838 TUR589836:TUR589838 UEN589836:UEN589838 UOJ589836:UOJ589838 UYF589836:UYF589838 VIB589836:VIB589838 VRX589836:VRX589838 WBT589836:WBT589838 WLP589836:WLP589838 WVL589836:WVL589838 D655372:D655374 IZ655372:IZ655374 SV655372:SV655374 ACR655372:ACR655374 AMN655372:AMN655374 AWJ655372:AWJ655374 BGF655372:BGF655374 BQB655372:BQB655374 BZX655372:BZX655374 CJT655372:CJT655374 CTP655372:CTP655374 DDL655372:DDL655374 DNH655372:DNH655374 DXD655372:DXD655374 EGZ655372:EGZ655374 EQV655372:EQV655374 FAR655372:FAR655374 FKN655372:FKN655374 FUJ655372:FUJ655374 GEF655372:GEF655374 GOB655372:GOB655374 GXX655372:GXX655374 HHT655372:HHT655374 HRP655372:HRP655374 IBL655372:IBL655374 ILH655372:ILH655374 IVD655372:IVD655374 JEZ655372:JEZ655374 JOV655372:JOV655374 JYR655372:JYR655374 KIN655372:KIN655374 KSJ655372:KSJ655374 LCF655372:LCF655374 LMB655372:LMB655374 LVX655372:LVX655374 MFT655372:MFT655374 MPP655372:MPP655374 MZL655372:MZL655374 NJH655372:NJH655374 NTD655372:NTD655374 OCZ655372:OCZ655374 OMV655372:OMV655374 OWR655372:OWR655374 PGN655372:PGN655374 PQJ655372:PQJ655374 QAF655372:QAF655374 QKB655372:QKB655374 QTX655372:QTX655374 RDT655372:RDT655374 RNP655372:RNP655374 RXL655372:RXL655374 SHH655372:SHH655374 SRD655372:SRD655374 TAZ655372:TAZ655374 TKV655372:TKV655374 TUR655372:TUR655374 UEN655372:UEN655374 UOJ655372:UOJ655374 UYF655372:UYF655374 VIB655372:VIB655374 VRX655372:VRX655374 WBT655372:WBT655374 WLP655372:WLP655374 WVL655372:WVL655374 D720908:D720910 IZ720908:IZ720910 SV720908:SV720910 ACR720908:ACR720910 AMN720908:AMN720910 AWJ720908:AWJ720910 BGF720908:BGF720910 BQB720908:BQB720910 BZX720908:BZX720910 CJT720908:CJT720910 CTP720908:CTP720910 DDL720908:DDL720910 DNH720908:DNH720910 DXD720908:DXD720910 EGZ720908:EGZ720910 EQV720908:EQV720910 FAR720908:FAR720910 FKN720908:FKN720910 FUJ720908:FUJ720910 GEF720908:GEF720910 GOB720908:GOB720910 GXX720908:GXX720910 HHT720908:HHT720910 HRP720908:HRP720910 IBL720908:IBL720910 ILH720908:ILH720910 IVD720908:IVD720910 JEZ720908:JEZ720910 JOV720908:JOV720910 JYR720908:JYR720910 KIN720908:KIN720910 KSJ720908:KSJ720910 LCF720908:LCF720910 LMB720908:LMB720910 LVX720908:LVX720910 MFT720908:MFT720910 MPP720908:MPP720910 MZL720908:MZL720910 NJH720908:NJH720910 NTD720908:NTD720910 OCZ720908:OCZ720910 OMV720908:OMV720910 OWR720908:OWR720910 PGN720908:PGN720910 PQJ720908:PQJ720910 QAF720908:QAF720910 QKB720908:QKB720910 QTX720908:QTX720910 RDT720908:RDT720910 RNP720908:RNP720910 RXL720908:RXL720910 SHH720908:SHH720910 SRD720908:SRD720910 TAZ720908:TAZ720910 TKV720908:TKV720910 TUR720908:TUR720910 UEN720908:UEN720910 UOJ720908:UOJ720910 UYF720908:UYF720910 VIB720908:VIB720910 VRX720908:VRX720910 WBT720908:WBT720910 WLP720908:WLP720910 WVL720908:WVL720910 D786444:D786446 IZ786444:IZ786446 SV786444:SV786446 ACR786444:ACR786446 AMN786444:AMN786446 AWJ786444:AWJ786446 BGF786444:BGF786446 BQB786444:BQB786446 BZX786444:BZX786446 CJT786444:CJT786446 CTP786444:CTP786446 DDL786444:DDL786446 DNH786444:DNH786446 DXD786444:DXD786446 EGZ786444:EGZ786446 EQV786444:EQV786446 FAR786444:FAR786446 FKN786444:FKN786446 FUJ786444:FUJ786446 GEF786444:GEF786446 GOB786444:GOB786446 GXX786444:GXX786446 HHT786444:HHT786446 HRP786444:HRP786446 IBL786444:IBL786446 ILH786444:ILH786446 IVD786444:IVD786446 JEZ786444:JEZ786446 JOV786444:JOV786446 JYR786444:JYR786446 KIN786444:KIN786446 KSJ786444:KSJ786446 LCF786444:LCF786446 LMB786444:LMB786446 LVX786444:LVX786446 MFT786444:MFT786446 MPP786444:MPP786446 MZL786444:MZL786446 NJH786444:NJH786446 NTD786444:NTD786446 OCZ786444:OCZ786446 OMV786444:OMV786446 OWR786444:OWR786446 PGN786444:PGN786446 PQJ786444:PQJ786446 QAF786444:QAF786446 QKB786444:QKB786446 QTX786444:QTX786446 RDT786444:RDT786446 RNP786444:RNP786446 RXL786444:RXL786446 SHH786444:SHH786446 SRD786444:SRD786446 TAZ786444:TAZ786446 TKV786444:TKV786446 TUR786444:TUR786446 UEN786444:UEN786446 UOJ786444:UOJ786446 UYF786444:UYF786446 VIB786444:VIB786446 VRX786444:VRX786446 WBT786444:WBT786446 WLP786444:WLP786446 WVL786444:WVL786446 D851980:D851982 IZ851980:IZ851982 SV851980:SV851982 ACR851980:ACR851982 AMN851980:AMN851982 AWJ851980:AWJ851982 BGF851980:BGF851982 BQB851980:BQB851982 BZX851980:BZX851982 CJT851980:CJT851982 CTP851980:CTP851982 DDL851980:DDL851982 DNH851980:DNH851982 DXD851980:DXD851982 EGZ851980:EGZ851982 EQV851980:EQV851982 FAR851980:FAR851982 FKN851980:FKN851982 FUJ851980:FUJ851982 GEF851980:GEF851982 GOB851980:GOB851982 GXX851980:GXX851982 HHT851980:HHT851982 HRP851980:HRP851982 IBL851980:IBL851982 ILH851980:ILH851982 IVD851980:IVD851982 JEZ851980:JEZ851982 JOV851980:JOV851982 JYR851980:JYR851982 KIN851980:KIN851982 KSJ851980:KSJ851982 LCF851980:LCF851982 LMB851980:LMB851982 LVX851980:LVX851982 MFT851980:MFT851982 MPP851980:MPP851982 MZL851980:MZL851982 NJH851980:NJH851982 NTD851980:NTD851982 OCZ851980:OCZ851982 OMV851980:OMV851982 OWR851980:OWR851982 PGN851980:PGN851982 PQJ851980:PQJ851982 QAF851980:QAF851982 QKB851980:QKB851982 QTX851980:QTX851982 RDT851980:RDT851982 RNP851980:RNP851982 RXL851980:RXL851982 SHH851980:SHH851982 SRD851980:SRD851982 TAZ851980:TAZ851982 TKV851980:TKV851982 TUR851980:TUR851982 UEN851980:UEN851982 UOJ851980:UOJ851982 UYF851980:UYF851982 VIB851980:VIB851982 VRX851980:VRX851982 WBT851980:WBT851982 WLP851980:WLP851982 WVL851980:WVL851982 D917516:D917518 IZ917516:IZ917518 SV917516:SV917518 ACR917516:ACR917518 AMN917516:AMN917518 AWJ917516:AWJ917518 BGF917516:BGF917518 BQB917516:BQB917518 BZX917516:BZX917518 CJT917516:CJT917518 CTP917516:CTP917518 DDL917516:DDL917518 DNH917516:DNH917518 DXD917516:DXD917518 EGZ917516:EGZ917518 EQV917516:EQV917518 FAR917516:FAR917518 FKN917516:FKN917518 FUJ917516:FUJ917518 GEF917516:GEF917518 GOB917516:GOB917518 GXX917516:GXX917518 HHT917516:HHT917518 HRP917516:HRP917518 IBL917516:IBL917518 ILH917516:ILH917518 IVD917516:IVD917518 JEZ917516:JEZ917518 JOV917516:JOV917518 JYR917516:JYR917518 KIN917516:KIN917518 KSJ917516:KSJ917518 LCF917516:LCF917518 LMB917516:LMB917518 LVX917516:LVX917518 MFT917516:MFT917518 MPP917516:MPP917518 MZL917516:MZL917518 NJH917516:NJH917518 NTD917516:NTD917518 OCZ917516:OCZ917518 OMV917516:OMV917518 OWR917516:OWR917518 PGN917516:PGN917518 PQJ917516:PQJ917518 QAF917516:QAF917518 QKB917516:QKB917518 QTX917516:QTX917518 RDT917516:RDT917518 RNP917516:RNP917518 RXL917516:RXL917518 SHH917516:SHH917518 SRD917516:SRD917518 TAZ917516:TAZ917518 TKV917516:TKV917518 TUR917516:TUR917518 UEN917516:UEN917518 UOJ917516:UOJ917518 UYF917516:UYF917518 VIB917516:VIB917518 VRX917516:VRX917518 WBT917516:WBT917518 WLP917516:WLP917518 WVL917516:WVL917518 D983052:D983054 IZ983052:IZ983054 SV983052:SV983054 ACR983052:ACR983054 AMN983052:AMN983054 AWJ983052:AWJ983054 BGF983052:BGF983054 BQB983052:BQB983054 BZX983052:BZX983054 CJT983052:CJT983054 CTP983052:CTP983054 DDL983052:DDL983054 DNH983052:DNH983054 DXD983052:DXD983054 EGZ983052:EGZ983054 EQV983052:EQV983054 FAR983052:FAR983054 FKN983052:FKN983054 FUJ983052:FUJ983054 GEF983052:GEF983054 GOB983052:GOB983054 GXX983052:GXX983054 HHT983052:HHT983054 HRP983052:HRP983054 IBL983052:IBL983054 ILH983052:ILH983054 IVD983052:IVD983054 JEZ983052:JEZ983054 JOV983052:JOV983054 JYR983052:JYR983054 KIN983052:KIN983054 KSJ983052:KSJ983054 LCF983052:LCF983054 LMB983052:LMB983054 LVX983052:LVX983054 MFT983052:MFT983054 MPP983052:MPP983054 MZL983052:MZL983054 NJH983052:NJH983054 NTD983052:NTD983054 OCZ983052:OCZ983054 OMV983052:OMV983054 OWR983052:OWR983054 PGN983052:PGN983054 PQJ983052:PQJ983054 QAF983052:QAF983054 QKB983052:QKB983054 QTX983052:QTX983054 RDT983052:RDT983054 RNP983052:RNP983054 RXL983052:RXL983054 SHH983052:SHH983054 SRD983052:SRD983054 TAZ983052:TAZ983054 TKV983052:TKV983054 TUR983052:TUR983054 UEN983052:UEN983054 UOJ983052:UOJ983054 UYF983052:UYF983054 VIB983052:VIB983054 VRX983052:VRX983054 WBT983052:WBT983054 WLP983052:WLP983054 WVL983052:WVL983054 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I22:I24 JE22:JE24 TA22:TA24 ACW22:ACW24 AMS22:AMS24 AWO22:AWO24 BGK22:BGK24 BQG22:BQG24 CAC22:CAC24 CJY22:CJY24 CTU22:CTU24 DDQ22:DDQ24 DNM22:DNM24 DXI22:DXI24 EHE22:EHE24 ERA22:ERA24 FAW22:FAW24 FKS22:FKS24 FUO22:FUO24 GEK22:GEK24 GOG22:GOG24 GYC22:GYC24 HHY22:HHY24 HRU22:HRU24 IBQ22:IBQ24 ILM22:ILM24 IVI22:IVI24 JFE22:JFE24 JPA22:JPA24 JYW22:JYW24 KIS22:KIS24 KSO22:KSO24 LCK22:LCK24 LMG22:LMG24 LWC22:LWC24 MFY22:MFY24 MPU22:MPU24 MZQ22:MZQ24 NJM22:NJM24 NTI22:NTI24 ODE22:ODE24 ONA22:ONA24 OWW22:OWW24 PGS22:PGS24 PQO22:PQO24 QAK22:QAK24 QKG22:QKG24 QUC22:QUC24 RDY22:RDY24 RNU22:RNU24 RXQ22:RXQ24 SHM22:SHM24 SRI22:SRI24 TBE22:TBE24 TLA22:TLA24 TUW22:TUW24 UES22:UES24 UOO22:UOO24 UYK22:UYK24 VIG22:VIG24 VSC22:VSC24 WBY22:WBY24 WLU22:WLU24 WVQ22:WVQ24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D22:D25 IZ22:IZ25 SV22:SV25 ACR22:ACR25 AMN22:AMN25 AWJ22:AWJ25 BGF22:BGF25 BQB22:BQB25 BZX22:BZX25 CJT22:CJT25 CTP22:CTP25 DDL22:DDL25 DNH22:DNH25 DXD22:DXD25 EGZ22:EGZ25 EQV22:EQV25 FAR22:FAR25 FKN22:FKN25 FUJ22:FUJ25 GEF22:GEF25 GOB22:GOB25 GXX22:GXX25 HHT22:HHT25 HRP22:HRP25 IBL22:IBL25 ILH22:ILH25 IVD22:IVD25 JEZ22:JEZ25 JOV22:JOV25 JYR22:JYR25 KIN22:KIN25 KSJ22:KSJ25 LCF22:LCF25 LMB22:LMB25 LVX22:LVX25 MFT22:MFT25 MPP22:MPP25 MZL22:MZL25 NJH22:NJH25 NTD22:NTD25 OCZ22:OCZ25 OMV22:OMV25 OWR22:OWR25 PGN22:PGN25 PQJ22:PQJ25 QAF22:QAF25 QKB22:QKB25 QTX22:QTX25 RDT22:RDT25 RNP22:RNP25 RXL22:RXL25 SHH22:SHH25 SRD22:SRD25 TAZ22:TAZ25 TKV22:TKV25 TUR22:TUR25 UEN22:UEN25 UOJ22:UOJ25 UYF22:UYF25 VIB22:VIB25 VRX22:VRX25 WBT22:WBT25 WLP22:WLP25 WVL22:WVL25 D65558:D65561 IZ65558:IZ65561 SV65558:SV65561 ACR65558:ACR65561 AMN65558:AMN65561 AWJ65558:AWJ65561 BGF65558:BGF65561 BQB65558:BQB65561 BZX65558:BZX65561 CJT65558:CJT65561 CTP65558:CTP65561 DDL65558:DDL65561 DNH65558:DNH65561 DXD65558:DXD65561 EGZ65558:EGZ65561 EQV65558:EQV65561 FAR65558:FAR65561 FKN65558:FKN65561 FUJ65558:FUJ65561 GEF65558:GEF65561 GOB65558:GOB65561 GXX65558:GXX65561 HHT65558:HHT65561 HRP65558:HRP65561 IBL65558:IBL65561 ILH65558:ILH65561 IVD65558:IVD65561 JEZ65558:JEZ65561 JOV65558:JOV65561 JYR65558:JYR65561 KIN65558:KIN65561 KSJ65558:KSJ65561 LCF65558:LCF65561 LMB65558:LMB65561 LVX65558:LVX65561 MFT65558:MFT65561 MPP65558:MPP65561 MZL65558:MZL65561 NJH65558:NJH65561 NTD65558:NTD65561 OCZ65558:OCZ65561 OMV65558:OMV65561 OWR65558:OWR65561 PGN65558:PGN65561 PQJ65558:PQJ65561 QAF65558:QAF65561 QKB65558:QKB65561 QTX65558:QTX65561 RDT65558:RDT65561 RNP65558:RNP65561 RXL65558:RXL65561 SHH65558:SHH65561 SRD65558:SRD65561 TAZ65558:TAZ65561 TKV65558:TKV65561 TUR65558:TUR65561 UEN65558:UEN65561 UOJ65558:UOJ65561 UYF65558:UYF65561 VIB65558:VIB65561 VRX65558:VRX65561 WBT65558:WBT65561 WLP65558:WLP65561 WVL65558:WVL65561 D131094:D131097 IZ131094:IZ131097 SV131094:SV131097 ACR131094:ACR131097 AMN131094:AMN131097 AWJ131094:AWJ131097 BGF131094:BGF131097 BQB131094:BQB131097 BZX131094:BZX131097 CJT131094:CJT131097 CTP131094:CTP131097 DDL131094:DDL131097 DNH131094:DNH131097 DXD131094:DXD131097 EGZ131094:EGZ131097 EQV131094:EQV131097 FAR131094:FAR131097 FKN131094:FKN131097 FUJ131094:FUJ131097 GEF131094:GEF131097 GOB131094:GOB131097 GXX131094:GXX131097 HHT131094:HHT131097 HRP131094:HRP131097 IBL131094:IBL131097 ILH131094:ILH131097 IVD131094:IVD131097 JEZ131094:JEZ131097 JOV131094:JOV131097 JYR131094:JYR131097 KIN131094:KIN131097 KSJ131094:KSJ131097 LCF131094:LCF131097 LMB131094:LMB131097 LVX131094:LVX131097 MFT131094:MFT131097 MPP131094:MPP131097 MZL131094:MZL131097 NJH131094:NJH131097 NTD131094:NTD131097 OCZ131094:OCZ131097 OMV131094:OMV131097 OWR131094:OWR131097 PGN131094:PGN131097 PQJ131094:PQJ131097 QAF131094:QAF131097 QKB131094:QKB131097 QTX131094:QTX131097 RDT131094:RDT131097 RNP131094:RNP131097 RXL131094:RXL131097 SHH131094:SHH131097 SRD131094:SRD131097 TAZ131094:TAZ131097 TKV131094:TKV131097 TUR131094:TUR131097 UEN131094:UEN131097 UOJ131094:UOJ131097 UYF131094:UYF131097 VIB131094:VIB131097 VRX131094:VRX131097 WBT131094:WBT131097 WLP131094:WLP131097 WVL131094:WVL131097 D196630:D196633 IZ196630:IZ196633 SV196630:SV196633 ACR196630:ACR196633 AMN196630:AMN196633 AWJ196630:AWJ196633 BGF196630:BGF196633 BQB196630:BQB196633 BZX196630:BZX196633 CJT196630:CJT196633 CTP196630:CTP196633 DDL196630:DDL196633 DNH196630:DNH196633 DXD196630:DXD196633 EGZ196630:EGZ196633 EQV196630:EQV196633 FAR196630:FAR196633 FKN196630:FKN196633 FUJ196630:FUJ196633 GEF196630:GEF196633 GOB196630:GOB196633 GXX196630:GXX196633 HHT196630:HHT196633 HRP196630:HRP196633 IBL196630:IBL196633 ILH196630:ILH196633 IVD196630:IVD196633 JEZ196630:JEZ196633 JOV196630:JOV196633 JYR196630:JYR196633 KIN196630:KIN196633 KSJ196630:KSJ196633 LCF196630:LCF196633 LMB196630:LMB196633 LVX196630:LVX196633 MFT196630:MFT196633 MPP196630:MPP196633 MZL196630:MZL196633 NJH196630:NJH196633 NTD196630:NTD196633 OCZ196630:OCZ196633 OMV196630:OMV196633 OWR196630:OWR196633 PGN196630:PGN196633 PQJ196630:PQJ196633 QAF196630:QAF196633 QKB196630:QKB196633 QTX196630:QTX196633 RDT196630:RDT196633 RNP196630:RNP196633 RXL196630:RXL196633 SHH196630:SHH196633 SRD196630:SRD196633 TAZ196630:TAZ196633 TKV196630:TKV196633 TUR196630:TUR196633 UEN196630:UEN196633 UOJ196630:UOJ196633 UYF196630:UYF196633 VIB196630:VIB196633 VRX196630:VRX196633 WBT196630:WBT196633 WLP196630:WLP196633 WVL196630:WVL196633 D262166:D262169 IZ262166:IZ262169 SV262166:SV262169 ACR262166:ACR262169 AMN262166:AMN262169 AWJ262166:AWJ262169 BGF262166:BGF262169 BQB262166:BQB262169 BZX262166:BZX262169 CJT262166:CJT262169 CTP262166:CTP262169 DDL262166:DDL262169 DNH262166:DNH262169 DXD262166:DXD262169 EGZ262166:EGZ262169 EQV262166:EQV262169 FAR262166:FAR262169 FKN262166:FKN262169 FUJ262166:FUJ262169 GEF262166:GEF262169 GOB262166:GOB262169 GXX262166:GXX262169 HHT262166:HHT262169 HRP262166:HRP262169 IBL262166:IBL262169 ILH262166:ILH262169 IVD262166:IVD262169 JEZ262166:JEZ262169 JOV262166:JOV262169 JYR262166:JYR262169 KIN262166:KIN262169 KSJ262166:KSJ262169 LCF262166:LCF262169 LMB262166:LMB262169 LVX262166:LVX262169 MFT262166:MFT262169 MPP262166:MPP262169 MZL262166:MZL262169 NJH262166:NJH262169 NTD262166:NTD262169 OCZ262166:OCZ262169 OMV262166:OMV262169 OWR262166:OWR262169 PGN262166:PGN262169 PQJ262166:PQJ262169 QAF262166:QAF262169 QKB262166:QKB262169 QTX262166:QTX262169 RDT262166:RDT262169 RNP262166:RNP262169 RXL262166:RXL262169 SHH262166:SHH262169 SRD262166:SRD262169 TAZ262166:TAZ262169 TKV262166:TKV262169 TUR262166:TUR262169 UEN262166:UEN262169 UOJ262166:UOJ262169 UYF262166:UYF262169 VIB262166:VIB262169 VRX262166:VRX262169 WBT262166:WBT262169 WLP262166:WLP262169 WVL262166:WVL262169 D327702:D327705 IZ327702:IZ327705 SV327702:SV327705 ACR327702:ACR327705 AMN327702:AMN327705 AWJ327702:AWJ327705 BGF327702:BGF327705 BQB327702:BQB327705 BZX327702:BZX327705 CJT327702:CJT327705 CTP327702:CTP327705 DDL327702:DDL327705 DNH327702:DNH327705 DXD327702:DXD327705 EGZ327702:EGZ327705 EQV327702:EQV327705 FAR327702:FAR327705 FKN327702:FKN327705 FUJ327702:FUJ327705 GEF327702:GEF327705 GOB327702:GOB327705 GXX327702:GXX327705 HHT327702:HHT327705 HRP327702:HRP327705 IBL327702:IBL327705 ILH327702:ILH327705 IVD327702:IVD327705 JEZ327702:JEZ327705 JOV327702:JOV327705 JYR327702:JYR327705 KIN327702:KIN327705 KSJ327702:KSJ327705 LCF327702:LCF327705 LMB327702:LMB327705 LVX327702:LVX327705 MFT327702:MFT327705 MPP327702:MPP327705 MZL327702:MZL327705 NJH327702:NJH327705 NTD327702:NTD327705 OCZ327702:OCZ327705 OMV327702:OMV327705 OWR327702:OWR327705 PGN327702:PGN327705 PQJ327702:PQJ327705 QAF327702:QAF327705 QKB327702:QKB327705 QTX327702:QTX327705 RDT327702:RDT327705 RNP327702:RNP327705 RXL327702:RXL327705 SHH327702:SHH327705 SRD327702:SRD327705 TAZ327702:TAZ327705 TKV327702:TKV327705 TUR327702:TUR327705 UEN327702:UEN327705 UOJ327702:UOJ327705 UYF327702:UYF327705 VIB327702:VIB327705 VRX327702:VRX327705 WBT327702:WBT327705 WLP327702:WLP327705 WVL327702:WVL327705 D393238:D393241 IZ393238:IZ393241 SV393238:SV393241 ACR393238:ACR393241 AMN393238:AMN393241 AWJ393238:AWJ393241 BGF393238:BGF393241 BQB393238:BQB393241 BZX393238:BZX393241 CJT393238:CJT393241 CTP393238:CTP393241 DDL393238:DDL393241 DNH393238:DNH393241 DXD393238:DXD393241 EGZ393238:EGZ393241 EQV393238:EQV393241 FAR393238:FAR393241 FKN393238:FKN393241 FUJ393238:FUJ393241 GEF393238:GEF393241 GOB393238:GOB393241 GXX393238:GXX393241 HHT393238:HHT393241 HRP393238:HRP393241 IBL393238:IBL393241 ILH393238:ILH393241 IVD393238:IVD393241 JEZ393238:JEZ393241 JOV393238:JOV393241 JYR393238:JYR393241 KIN393238:KIN393241 KSJ393238:KSJ393241 LCF393238:LCF393241 LMB393238:LMB393241 LVX393238:LVX393241 MFT393238:MFT393241 MPP393238:MPP393241 MZL393238:MZL393241 NJH393238:NJH393241 NTD393238:NTD393241 OCZ393238:OCZ393241 OMV393238:OMV393241 OWR393238:OWR393241 PGN393238:PGN393241 PQJ393238:PQJ393241 QAF393238:QAF393241 QKB393238:QKB393241 QTX393238:QTX393241 RDT393238:RDT393241 RNP393238:RNP393241 RXL393238:RXL393241 SHH393238:SHH393241 SRD393238:SRD393241 TAZ393238:TAZ393241 TKV393238:TKV393241 TUR393238:TUR393241 UEN393238:UEN393241 UOJ393238:UOJ393241 UYF393238:UYF393241 VIB393238:VIB393241 VRX393238:VRX393241 WBT393238:WBT393241 WLP393238:WLP393241 WVL393238:WVL393241 D458774:D458777 IZ458774:IZ458777 SV458774:SV458777 ACR458774:ACR458777 AMN458774:AMN458777 AWJ458774:AWJ458777 BGF458774:BGF458777 BQB458774:BQB458777 BZX458774:BZX458777 CJT458774:CJT458777 CTP458774:CTP458777 DDL458774:DDL458777 DNH458774:DNH458777 DXD458774:DXD458777 EGZ458774:EGZ458777 EQV458774:EQV458777 FAR458774:FAR458777 FKN458774:FKN458777 FUJ458774:FUJ458777 GEF458774:GEF458777 GOB458774:GOB458777 GXX458774:GXX458777 HHT458774:HHT458777 HRP458774:HRP458777 IBL458774:IBL458777 ILH458774:ILH458777 IVD458774:IVD458777 JEZ458774:JEZ458777 JOV458774:JOV458777 JYR458774:JYR458777 KIN458774:KIN458777 KSJ458774:KSJ458777 LCF458774:LCF458777 LMB458774:LMB458777 LVX458774:LVX458777 MFT458774:MFT458777 MPP458774:MPP458777 MZL458774:MZL458777 NJH458774:NJH458777 NTD458774:NTD458777 OCZ458774:OCZ458777 OMV458774:OMV458777 OWR458774:OWR458777 PGN458774:PGN458777 PQJ458774:PQJ458777 QAF458774:QAF458777 QKB458774:QKB458777 QTX458774:QTX458777 RDT458774:RDT458777 RNP458774:RNP458777 RXL458774:RXL458777 SHH458774:SHH458777 SRD458774:SRD458777 TAZ458774:TAZ458777 TKV458774:TKV458777 TUR458774:TUR458777 UEN458774:UEN458777 UOJ458774:UOJ458777 UYF458774:UYF458777 VIB458774:VIB458777 VRX458774:VRX458777 WBT458774:WBT458777 WLP458774:WLP458777 WVL458774:WVL458777 D524310:D524313 IZ524310:IZ524313 SV524310:SV524313 ACR524310:ACR524313 AMN524310:AMN524313 AWJ524310:AWJ524313 BGF524310:BGF524313 BQB524310:BQB524313 BZX524310:BZX524313 CJT524310:CJT524313 CTP524310:CTP524313 DDL524310:DDL524313 DNH524310:DNH524313 DXD524310:DXD524313 EGZ524310:EGZ524313 EQV524310:EQV524313 FAR524310:FAR524313 FKN524310:FKN524313 FUJ524310:FUJ524313 GEF524310:GEF524313 GOB524310:GOB524313 GXX524310:GXX524313 HHT524310:HHT524313 HRP524310:HRP524313 IBL524310:IBL524313 ILH524310:ILH524313 IVD524310:IVD524313 JEZ524310:JEZ524313 JOV524310:JOV524313 JYR524310:JYR524313 KIN524310:KIN524313 KSJ524310:KSJ524313 LCF524310:LCF524313 LMB524310:LMB524313 LVX524310:LVX524313 MFT524310:MFT524313 MPP524310:MPP524313 MZL524310:MZL524313 NJH524310:NJH524313 NTD524310:NTD524313 OCZ524310:OCZ524313 OMV524310:OMV524313 OWR524310:OWR524313 PGN524310:PGN524313 PQJ524310:PQJ524313 QAF524310:QAF524313 QKB524310:QKB524313 QTX524310:QTX524313 RDT524310:RDT524313 RNP524310:RNP524313 RXL524310:RXL524313 SHH524310:SHH524313 SRD524310:SRD524313 TAZ524310:TAZ524313 TKV524310:TKV524313 TUR524310:TUR524313 UEN524310:UEN524313 UOJ524310:UOJ524313 UYF524310:UYF524313 VIB524310:VIB524313 VRX524310:VRX524313 WBT524310:WBT524313 WLP524310:WLP524313 WVL524310:WVL524313 D589846:D589849 IZ589846:IZ589849 SV589846:SV589849 ACR589846:ACR589849 AMN589846:AMN589849 AWJ589846:AWJ589849 BGF589846:BGF589849 BQB589846:BQB589849 BZX589846:BZX589849 CJT589846:CJT589849 CTP589846:CTP589849 DDL589846:DDL589849 DNH589846:DNH589849 DXD589846:DXD589849 EGZ589846:EGZ589849 EQV589846:EQV589849 FAR589846:FAR589849 FKN589846:FKN589849 FUJ589846:FUJ589849 GEF589846:GEF589849 GOB589846:GOB589849 GXX589846:GXX589849 HHT589846:HHT589849 HRP589846:HRP589849 IBL589846:IBL589849 ILH589846:ILH589849 IVD589846:IVD589849 JEZ589846:JEZ589849 JOV589846:JOV589849 JYR589846:JYR589849 KIN589846:KIN589849 KSJ589846:KSJ589849 LCF589846:LCF589849 LMB589846:LMB589849 LVX589846:LVX589849 MFT589846:MFT589849 MPP589846:MPP589849 MZL589846:MZL589849 NJH589846:NJH589849 NTD589846:NTD589849 OCZ589846:OCZ589849 OMV589846:OMV589849 OWR589846:OWR589849 PGN589846:PGN589849 PQJ589846:PQJ589849 QAF589846:QAF589849 QKB589846:QKB589849 QTX589846:QTX589849 RDT589846:RDT589849 RNP589846:RNP589849 RXL589846:RXL589849 SHH589846:SHH589849 SRD589846:SRD589849 TAZ589846:TAZ589849 TKV589846:TKV589849 TUR589846:TUR589849 UEN589846:UEN589849 UOJ589846:UOJ589849 UYF589846:UYF589849 VIB589846:VIB589849 VRX589846:VRX589849 WBT589846:WBT589849 WLP589846:WLP589849 WVL589846:WVL589849 D655382:D655385 IZ655382:IZ655385 SV655382:SV655385 ACR655382:ACR655385 AMN655382:AMN655385 AWJ655382:AWJ655385 BGF655382:BGF655385 BQB655382:BQB655385 BZX655382:BZX655385 CJT655382:CJT655385 CTP655382:CTP655385 DDL655382:DDL655385 DNH655382:DNH655385 DXD655382:DXD655385 EGZ655382:EGZ655385 EQV655382:EQV655385 FAR655382:FAR655385 FKN655382:FKN655385 FUJ655382:FUJ655385 GEF655382:GEF655385 GOB655382:GOB655385 GXX655382:GXX655385 HHT655382:HHT655385 HRP655382:HRP655385 IBL655382:IBL655385 ILH655382:ILH655385 IVD655382:IVD655385 JEZ655382:JEZ655385 JOV655382:JOV655385 JYR655382:JYR655385 KIN655382:KIN655385 KSJ655382:KSJ655385 LCF655382:LCF655385 LMB655382:LMB655385 LVX655382:LVX655385 MFT655382:MFT655385 MPP655382:MPP655385 MZL655382:MZL655385 NJH655382:NJH655385 NTD655382:NTD655385 OCZ655382:OCZ655385 OMV655382:OMV655385 OWR655382:OWR655385 PGN655382:PGN655385 PQJ655382:PQJ655385 QAF655382:QAF655385 QKB655382:QKB655385 QTX655382:QTX655385 RDT655382:RDT655385 RNP655382:RNP655385 RXL655382:RXL655385 SHH655382:SHH655385 SRD655382:SRD655385 TAZ655382:TAZ655385 TKV655382:TKV655385 TUR655382:TUR655385 UEN655382:UEN655385 UOJ655382:UOJ655385 UYF655382:UYF655385 VIB655382:VIB655385 VRX655382:VRX655385 WBT655382:WBT655385 WLP655382:WLP655385 WVL655382:WVL655385 D720918:D720921 IZ720918:IZ720921 SV720918:SV720921 ACR720918:ACR720921 AMN720918:AMN720921 AWJ720918:AWJ720921 BGF720918:BGF720921 BQB720918:BQB720921 BZX720918:BZX720921 CJT720918:CJT720921 CTP720918:CTP720921 DDL720918:DDL720921 DNH720918:DNH720921 DXD720918:DXD720921 EGZ720918:EGZ720921 EQV720918:EQV720921 FAR720918:FAR720921 FKN720918:FKN720921 FUJ720918:FUJ720921 GEF720918:GEF720921 GOB720918:GOB720921 GXX720918:GXX720921 HHT720918:HHT720921 HRP720918:HRP720921 IBL720918:IBL720921 ILH720918:ILH720921 IVD720918:IVD720921 JEZ720918:JEZ720921 JOV720918:JOV720921 JYR720918:JYR720921 KIN720918:KIN720921 KSJ720918:KSJ720921 LCF720918:LCF720921 LMB720918:LMB720921 LVX720918:LVX720921 MFT720918:MFT720921 MPP720918:MPP720921 MZL720918:MZL720921 NJH720918:NJH720921 NTD720918:NTD720921 OCZ720918:OCZ720921 OMV720918:OMV720921 OWR720918:OWR720921 PGN720918:PGN720921 PQJ720918:PQJ720921 QAF720918:QAF720921 QKB720918:QKB720921 QTX720918:QTX720921 RDT720918:RDT720921 RNP720918:RNP720921 RXL720918:RXL720921 SHH720918:SHH720921 SRD720918:SRD720921 TAZ720918:TAZ720921 TKV720918:TKV720921 TUR720918:TUR720921 UEN720918:UEN720921 UOJ720918:UOJ720921 UYF720918:UYF720921 VIB720918:VIB720921 VRX720918:VRX720921 WBT720918:WBT720921 WLP720918:WLP720921 WVL720918:WVL720921 D786454:D786457 IZ786454:IZ786457 SV786454:SV786457 ACR786454:ACR786457 AMN786454:AMN786457 AWJ786454:AWJ786457 BGF786454:BGF786457 BQB786454:BQB786457 BZX786454:BZX786457 CJT786454:CJT786457 CTP786454:CTP786457 DDL786454:DDL786457 DNH786454:DNH786457 DXD786454:DXD786457 EGZ786454:EGZ786457 EQV786454:EQV786457 FAR786454:FAR786457 FKN786454:FKN786457 FUJ786454:FUJ786457 GEF786454:GEF786457 GOB786454:GOB786457 GXX786454:GXX786457 HHT786454:HHT786457 HRP786454:HRP786457 IBL786454:IBL786457 ILH786454:ILH786457 IVD786454:IVD786457 JEZ786454:JEZ786457 JOV786454:JOV786457 JYR786454:JYR786457 KIN786454:KIN786457 KSJ786454:KSJ786457 LCF786454:LCF786457 LMB786454:LMB786457 LVX786454:LVX786457 MFT786454:MFT786457 MPP786454:MPP786457 MZL786454:MZL786457 NJH786454:NJH786457 NTD786454:NTD786457 OCZ786454:OCZ786457 OMV786454:OMV786457 OWR786454:OWR786457 PGN786454:PGN786457 PQJ786454:PQJ786457 QAF786454:QAF786457 QKB786454:QKB786457 QTX786454:QTX786457 RDT786454:RDT786457 RNP786454:RNP786457 RXL786454:RXL786457 SHH786454:SHH786457 SRD786454:SRD786457 TAZ786454:TAZ786457 TKV786454:TKV786457 TUR786454:TUR786457 UEN786454:UEN786457 UOJ786454:UOJ786457 UYF786454:UYF786457 VIB786454:VIB786457 VRX786454:VRX786457 WBT786454:WBT786457 WLP786454:WLP786457 WVL786454:WVL786457 D851990:D851993 IZ851990:IZ851993 SV851990:SV851993 ACR851990:ACR851993 AMN851990:AMN851993 AWJ851990:AWJ851993 BGF851990:BGF851993 BQB851990:BQB851993 BZX851990:BZX851993 CJT851990:CJT851993 CTP851990:CTP851993 DDL851990:DDL851993 DNH851990:DNH851993 DXD851990:DXD851993 EGZ851990:EGZ851993 EQV851990:EQV851993 FAR851990:FAR851993 FKN851990:FKN851993 FUJ851990:FUJ851993 GEF851990:GEF851993 GOB851990:GOB851993 GXX851990:GXX851993 HHT851990:HHT851993 HRP851990:HRP851993 IBL851990:IBL851993 ILH851990:ILH851993 IVD851990:IVD851993 JEZ851990:JEZ851993 JOV851990:JOV851993 JYR851990:JYR851993 KIN851990:KIN851993 KSJ851990:KSJ851993 LCF851990:LCF851993 LMB851990:LMB851993 LVX851990:LVX851993 MFT851990:MFT851993 MPP851990:MPP851993 MZL851990:MZL851993 NJH851990:NJH851993 NTD851990:NTD851993 OCZ851990:OCZ851993 OMV851990:OMV851993 OWR851990:OWR851993 PGN851990:PGN851993 PQJ851990:PQJ851993 QAF851990:QAF851993 QKB851990:QKB851993 QTX851990:QTX851993 RDT851990:RDT851993 RNP851990:RNP851993 RXL851990:RXL851993 SHH851990:SHH851993 SRD851990:SRD851993 TAZ851990:TAZ851993 TKV851990:TKV851993 TUR851990:TUR851993 UEN851990:UEN851993 UOJ851990:UOJ851993 UYF851990:UYF851993 VIB851990:VIB851993 VRX851990:VRX851993 WBT851990:WBT851993 WLP851990:WLP851993 WVL851990:WVL851993 D917526:D917529 IZ917526:IZ917529 SV917526:SV917529 ACR917526:ACR917529 AMN917526:AMN917529 AWJ917526:AWJ917529 BGF917526:BGF917529 BQB917526:BQB917529 BZX917526:BZX917529 CJT917526:CJT917529 CTP917526:CTP917529 DDL917526:DDL917529 DNH917526:DNH917529 DXD917526:DXD917529 EGZ917526:EGZ917529 EQV917526:EQV917529 FAR917526:FAR917529 FKN917526:FKN917529 FUJ917526:FUJ917529 GEF917526:GEF917529 GOB917526:GOB917529 GXX917526:GXX917529 HHT917526:HHT917529 HRP917526:HRP917529 IBL917526:IBL917529 ILH917526:ILH917529 IVD917526:IVD917529 JEZ917526:JEZ917529 JOV917526:JOV917529 JYR917526:JYR917529 KIN917526:KIN917529 KSJ917526:KSJ917529 LCF917526:LCF917529 LMB917526:LMB917529 LVX917526:LVX917529 MFT917526:MFT917529 MPP917526:MPP917529 MZL917526:MZL917529 NJH917526:NJH917529 NTD917526:NTD917529 OCZ917526:OCZ917529 OMV917526:OMV917529 OWR917526:OWR917529 PGN917526:PGN917529 PQJ917526:PQJ917529 QAF917526:QAF917529 QKB917526:QKB917529 QTX917526:QTX917529 RDT917526:RDT917529 RNP917526:RNP917529 RXL917526:RXL917529 SHH917526:SHH917529 SRD917526:SRD917529 TAZ917526:TAZ917529 TKV917526:TKV917529 TUR917526:TUR917529 UEN917526:UEN917529 UOJ917526:UOJ917529 UYF917526:UYF917529 VIB917526:VIB917529 VRX917526:VRX917529 WBT917526:WBT917529 WLP917526:WLP917529 WVL917526:WVL917529 D983062:D983065 IZ983062:IZ983065 SV983062:SV983065 ACR983062:ACR983065 AMN983062:AMN983065 AWJ983062:AWJ983065 BGF983062:BGF983065 BQB983062:BQB983065 BZX983062:BZX983065 CJT983062:CJT983065 CTP983062:CTP983065 DDL983062:DDL983065 DNH983062:DNH983065 DXD983062:DXD983065 EGZ983062:EGZ983065 EQV983062:EQV983065 FAR983062:FAR983065 FKN983062:FKN983065 FUJ983062:FUJ983065 GEF983062:GEF983065 GOB983062:GOB983065 GXX983062:GXX983065 HHT983062:HHT983065 HRP983062:HRP983065 IBL983062:IBL983065 ILH983062:ILH983065 IVD983062:IVD983065 JEZ983062:JEZ983065 JOV983062:JOV983065 JYR983062:JYR983065 KIN983062:KIN983065 KSJ983062:KSJ983065 LCF983062:LCF983065 LMB983062:LMB983065 LVX983062:LVX983065 MFT983062:MFT983065 MPP983062:MPP983065 MZL983062:MZL983065 NJH983062:NJH983065 NTD983062:NTD983065 OCZ983062:OCZ983065 OMV983062:OMV983065 OWR983062:OWR983065 PGN983062:PGN983065 PQJ983062:PQJ983065 QAF983062:QAF983065 QKB983062:QKB983065 QTX983062:QTX983065 RDT983062:RDT983065 RNP983062:RNP983065 RXL983062:RXL983065 SHH983062:SHH983065 SRD983062:SRD983065 TAZ983062:TAZ983065 TKV983062:TKV983065 TUR983062:TUR983065 UEN983062:UEN983065 UOJ983062:UOJ983065 UYF983062:UYF983065 VIB983062:VIB983065 VRX983062:VRX983065 WBT983062:WBT983065 WLP983062:WLP983065 WVL983062:WVL983065 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I9:I18 JE9:JE18 TA9:TA18 ACW9:ACW18 AMS9:AMS18 AWO9:AWO18 BGK9:BGK18 BQG9:BQG18 CAC9:CAC18 CJY9:CJY18 CTU9:CTU18 DDQ9:DDQ18 DNM9:DNM18 DXI9:DXI18 EHE9:EHE18 ERA9:ERA18 FAW9:FAW18 FKS9:FKS18 FUO9:FUO18 GEK9:GEK18 GOG9:GOG18 GYC9:GYC18 HHY9:HHY18 HRU9:HRU18 IBQ9:IBQ18 ILM9:ILM18 IVI9:IVI18 JFE9:JFE18 JPA9:JPA18 JYW9:JYW18 KIS9:KIS18 KSO9:KSO18 LCK9:LCK18 LMG9:LMG18 LWC9:LWC18 MFY9:MFY18 MPU9:MPU18 MZQ9:MZQ18 NJM9:NJM18 NTI9:NTI18 ODE9:ODE18 ONA9:ONA18 OWW9:OWW18 PGS9:PGS18 PQO9:PQO18 QAK9:QAK18 QKG9:QKG18 QUC9:QUC18 RDY9:RDY18 RNU9:RNU18 RXQ9:RXQ18 SHM9:SHM18 SRI9:SRI18 TBE9:TBE18 TLA9:TLA18 TUW9:TUW18 UES9:UES18 UOO9:UOO18 UYK9:UYK18 VIG9:VIG18 VSC9:VSC18 WBY9:WBY18 WLU9:WLU18 WVQ9:WVQ18 I65545:I65554 JE65545:JE65554 TA65545:TA65554 ACW65545:ACW65554 AMS65545:AMS65554 AWO65545:AWO65554 BGK65545:BGK65554 BQG65545:BQG65554 CAC65545:CAC65554 CJY65545:CJY65554 CTU65545:CTU65554 DDQ65545:DDQ65554 DNM65545:DNM65554 DXI65545:DXI65554 EHE65545:EHE65554 ERA65545:ERA65554 FAW65545:FAW65554 FKS65545:FKS65554 FUO65545:FUO65554 GEK65545:GEK65554 GOG65545:GOG65554 GYC65545:GYC65554 HHY65545:HHY65554 HRU65545:HRU65554 IBQ65545:IBQ65554 ILM65545:ILM65554 IVI65545:IVI65554 JFE65545:JFE65554 JPA65545:JPA65554 JYW65545:JYW65554 KIS65545:KIS65554 KSO65545:KSO65554 LCK65545:LCK65554 LMG65545:LMG65554 LWC65545:LWC65554 MFY65545:MFY65554 MPU65545:MPU65554 MZQ65545:MZQ65554 NJM65545:NJM65554 NTI65545:NTI65554 ODE65545:ODE65554 ONA65545:ONA65554 OWW65545:OWW65554 PGS65545:PGS65554 PQO65545:PQO65554 QAK65545:QAK65554 QKG65545:QKG65554 QUC65545:QUC65554 RDY65545:RDY65554 RNU65545:RNU65554 RXQ65545:RXQ65554 SHM65545:SHM65554 SRI65545:SRI65554 TBE65545:TBE65554 TLA65545:TLA65554 TUW65545:TUW65554 UES65545:UES65554 UOO65545:UOO65554 UYK65545:UYK65554 VIG65545:VIG65554 VSC65545:VSC65554 WBY65545:WBY65554 WLU65545:WLU65554 WVQ65545:WVQ65554 I131081:I131090 JE131081:JE131090 TA131081:TA131090 ACW131081:ACW131090 AMS131081:AMS131090 AWO131081:AWO131090 BGK131081:BGK131090 BQG131081:BQG131090 CAC131081:CAC131090 CJY131081:CJY131090 CTU131081:CTU131090 DDQ131081:DDQ131090 DNM131081:DNM131090 DXI131081:DXI131090 EHE131081:EHE131090 ERA131081:ERA131090 FAW131081:FAW131090 FKS131081:FKS131090 FUO131081:FUO131090 GEK131081:GEK131090 GOG131081:GOG131090 GYC131081:GYC131090 HHY131081:HHY131090 HRU131081:HRU131090 IBQ131081:IBQ131090 ILM131081:ILM131090 IVI131081:IVI131090 JFE131081:JFE131090 JPA131081:JPA131090 JYW131081:JYW131090 KIS131081:KIS131090 KSO131081:KSO131090 LCK131081:LCK131090 LMG131081:LMG131090 LWC131081:LWC131090 MFY131081:MFY131090 MPU131081:MPU131090 MZQ131081:MZQ131090 NJM131081:NJM131090 NTI131081:NTI131090 ODE131081:ODE131090 ONA131081:ONA131090 OWW131081:OWW131090 PGS131081:PGS131090 PQO131081:PQO131090 QAK131081:QAK131090 QKG131081:QKG131090 QUC131081:QUC131090 RDY131081:RDY131090 RNU131081:RNU131090 RXQ131081:RXQ131090 SHM131081:SHM131090 SRI131081:SRI131090 TBE131081:TBE131090 TLA131081:TLA131090 TUW131081:TUW131090 UES131081:UES131090 UOO131081:UOO131090 UYK131081:UYK131090 VIG131081:VIG131090 VSC131081:VSC131090 WBY131081:WBY131090 WLU131081:WLU131090 WVQ131081:WVQ131090 I196617:I196626 JE196617:JE196626 TA196617:TA196626 ACW196617:ACW196626 AMS196617:AMS196626 AWO196617:AWO196626 BGK196617:BGK196626 BQG196617:BQG196626 CAC196617:CAC196626 CJY196617:CJY196626 CTU196617:CTU196626 DDQ196617:DDQ196626 DNM196617:DNM196626 DXI196617:DXI196626 EHE196617:EHE196626 ERA196617:ERA196626 FAW196617:FAW196626 FKS196617:FKS196626 FUO196617:FUO196626 GEK196617:GEK196626 GOG196617:GOG196626 GYC196617:GYC196626 HHY196617:HHY196626 HRU196617:HRU196626 IBQ196617:IBQ196626 ILM196617:ILM196626 IVI196617:IVI196626 JFE196617:JFE196626 JPA196617:JPA196626 JYW196617:JYW196626 KIS196617:KIS196626 KSO196617:KSO196626 LCK196617:LCK196626 LMG196617:LMG196626 LWC196617:LWC196626 MFY196617:MFY196626 MPU196617:MPU196626 MZQ196617:MZQ196626 NJM196617:NJM196626 NTI196617:NTI196626 ODE196617:ODE196626 ONA196617:ONA196626 OWW196617:OWW196626 PGS196617:PGS196626 PQO196617:PQO196626 QAK196617:QAK196626 QKG196617:QKG196626 QUC196617:QUC196626 RDY196617:RDY196626 RNU196617:RNU196626 RXQ196617:RXQ196626 SHM196617:SHM196626 SRI196617:SRI196626 TBE196617:TBE196626 TLA196617:TLA196626 TUW196617:TUW196626 UES196617:UES196626 UOO196617:UOO196626 UYK196617:UYK196626 VIG196617:VIG196626 VSC196617:VSC196626 WBY196617:WBY196626 WLU196617:WLU196626 WVQ196617:WVQ196626 I262153:I262162 JE262153:JE262162 TA262153:TA262162 ACW262153:ACW262162 AMS262153:AMS262162 AWO262153:AWO262162 BGK262153:BGK262162 BQG262153:BQG262162 CAC262153:CAC262162 CJY262153:CJY262162 CTU262153:CTU262162 DDQ262153:DDQ262162 DNM262153:DNM262162 DXI262153:DXI262162 EHE262153:EHE262162 ERA262153:ERA262162 FAW262153:FAW262162 FKS262153:FKS262162 FUO262153:FUO262162 GEK262153:GEK262162 GOG262153:GOG262162 GYC262153:GYC262162 HHY262153:HHY262162 HRU262153:HRU262162 IBQ262153:IBQ262162 ILM262153:ILM262162 IVI262153:IVI262162 JFE262153:JFE262162 JPA262153:JPA262162 JYW262153:JYW262162 KIS262153:KIS262162 KSO262153:KSO262162 LCK262153:LCK262162 LMG262153:LMG262162 LWC262153:LWC262162 MFY262153:MFY262162 MPU262153:MPU262162 MZQ262153:MZQ262162 NJM262153:NJM262162 NTI262153:NTI262162 ODE262153:ODE262162 ONA262153:ONA262162 OWW262153:OWW262162 PGS262153:PGS262162 PQO262153:PQO262162 QAK262153:QAK262162 QKG262153:QKG262162 QUC262153:QUC262162 RDY262153:RDY262162 RNU262153:RNU262162 RXQ262153:RXQ262162 SHM262153:SHM262162 SRI262153:SRI262162 TBE262153:TBE262162 TLA262153:TLA262162 TUW262153:TUW262162 UES262153:UES262162 UOO262153:UOO262162 UYK262153:UYK262162 VIG262153:VIG262162 VSC262153:VSC262162 WBY262153:WBY262162 WLU262153:WLU262162 WVQ262153:WVQ262162 I327689:I327698 JE327689:JE327698 TA327689:TA327698 ACW327689:ACW327698 AMS327689:AMS327698 AWO327689:AWO327698 BGK327689:BGK327698 BQG327689:BQG327698 CAC327689:CAC327698 CJY327689:CJY327698 CTU327689:CTU327698 DDQ327689:DDQ327698 DNM327689:DNM327698 DXI327689:DXI327698 EHE327689:EHE327698 ERA327689:ERA327698 FAW327689:FAW327698 FKS327689:FKS327698 FUO327689:FUO327698 GEK327689:GEK327698 GOG327689:GOG327698 GYC327689:GYC327698 HHY327689:HHY327698 HRU327689:HRU327698 IBQ327689:IBQ327698 ILM327689:ILM327698 IVI327689:IVI327698 JFE327689:JFE327698 JPA327689:JPA327698 JYW327689:JYW327698 KIS327689:KIS327698 KSO327689:KSO327698 LCK327689:LCK327698 LMG327689:LMG327698 LWC327689:LWC327698 MFY327689:MFY327698 MPU327689:MPU327698 MZQ327689:MZQ327698 NJM327689:NJM327698 NTI327689:NTI327698 ODE327689:ODE327698 ONA327689:ONA327698 OWW327689:OWW327698 PGS327689:PGS327698 PQO327689:PQO327698 QAK327689:QAK327698 QKG327689:QKG327698 QUC327689:QUC327698 RDY327689:RDY327698 RNU327689:RNU327698 RXQ327689:RXQ327698 SHM327689:SHM327698 SRI327689:SRI327698 TBE327689:TBE327698 TLA327689:TLA327698 TUW327689:TUW327698 UES327689:UES327698 UOO327689:UOO327698 UYK327689:UYK327698 VIG327689:VIG327698 VSC327689:VSC327698 WBY327689:WBY327698 WLU327689:WLU327698 WVQ327689:WVQ327698 I393225:I393234 JE393225:JE393234 TA393225:TA393234 ACW393225:ACW393234 AMS393225:AMS393234 AWO393225:AWO393234 BGK393225:BGK393234 BQG393225:BQG393234 CAC393225:CAC393234 CJY393225:CJY393234 CTU393225:CTU393234 DDQ393225:DDQ393234 DNM393225:DNM393234 DXI393225:DXI393234 EHE393225:EHE393234 ERA393225:ERA393234 FAW393225:FAW393234 FKS393225:FKS393234 FUO393225:FUO393234 GEK393225:GEK393234 GOG393225:GOG393234 GYC393225:GYC393234 HHY393225:HHY393234 HRU393225:HRU393234 IBQ393225:IBQ393234 ILM393225:ILM393234 IVI393225:IVI393234 JFE393225:JFE393234 JPA393225:JPA393234 JYW393225:JYW393234 KIS393225:KIS393234 KSO393225:KSO393234 LCK393225:LCK393234 LMG393225:LMG393234 LWC393225:LWC393234 MFY393225:MFY393234 MPU393225:MPU393234 MZQ393225:MZQ393234 NJM393225:NJM393234 NTI393225:NTI393234 ODE393225:ODE393234 ONA393225:ONA393234 OWW393225:OWW393234 PGS393225:PGS393234 PQO393225:PQO393234 QAK393225:QAK393234 QKG393225:QKG393234 QUC393225:QUC393234 RDY393225:RDY393234 RNU393225:RNU393234 RXQ393225:RXQ393234 SHM393225:SHM393234 SRI393225:SRI393234 TBE393225:TBE393234 TLA393225:TLA393234 TUW393225:TUW393234 UES393225:UES393234 UOO393225:UOO393234 UYK393225:UYK393234 VIG393225:VIG393234 VSC393225:VSC393234 WBY393225:WBY393234 WLU393225:WLU393234 WVQ393225:WVQ393234 I458761:I458770 JE458761:JE458770 TA458761:TA458770 ACW458761:ACW458770 AMS458761:AMS458770 AWO458761:AWO458770 BGK458761:BGK458770 BQG458761:BQG458770 CAC458761:CAC458770 CJY458761:CJY458770 CTU458761:CTU458770 DDQ458761:DDQ458770 DNM458761:DNM458770 DXI458761:DXI458770 EHE458761:EHE458770 ERA458761:ERA458770 FAW458761:FAW458770 FKS458761:FKS458770 FUO458761:FUO458770 GEK458761:GEK458770 GOG458761:GOG458770 GYC458761:GYC458770 HHY458761:HHY458770 HRU458761:HRU458770 IBQ458761:IBQ458770 ILM458761:ILM458770 IVI458761:IVI458770 JFE458761:JFE458770 JPA458761:JPA458770 JYW458761:JYW458770 KIS458761:KIS458770 KSO458761:KSO458770 LCK458761:LCK458770 LMG458761:LMG458770 LWC458761:LWC458770 MFY458761:MFY458770 MPU458761:MPU458770 MZQ458761:MZQ458770 NJM458761:NJM458770 NTI458761:NTI458770 ODE458761:ODE458770 ONA458761:ONA458770 OWW458761:OWW458770 PGS458761:PGS458770 PQO458761:PQO458770 QAK458761:QAK458770 QKG458761:QKG458770 QUC458761:QUC458770 RDY458761:RDY458770 RNU458761:RNU458770 RXQ458761:RXQ458770 SHM458761:SHM458770 SRI458761:SRI458770 TBE458761:TBE458770 TLA458761:TLA458770 TUW458761:TUW458770 UES458761:UES458770 UOO458761:UOO458770 UYK458761:UYK458770 VIG458761:VIG458770 VSC458761:VSC458770 WBY458761:WBY458770 WLU458761:WLU458770 WVQ458761:WVQ458770 I524297:I524306 JE524297:JE524306 TA524297:TA524306 ACW524297:ACW524306 AMS524297:AMS524306 AWO524297:AWO524306 BGK524297:BGK524306 BQG524297:BQG524306 CAC524297:CAC524306 CJY524297:CJY524306 CTU524297:CTU524306 DDQ524297:DDQ524306 DNM524297:DNM524306 DXI524297:DXI524306 EHE524297:EHE524306 ERA524297:ERA524306 FAW524297:FAW524306 FKS524297:FKS524306 FUO524297:FUO524306 GEK524297:GEK524306 GOG524297:GOG524306 GYC524297:GYC524306 HHY524297:HHY524306 HRU524297:HRU524306 IBQ524297:IBQ524306 ILM524297:ILM524306 IVI524297:IVI524306 JFE524297:JFE524306 JPA524297:JPA524306 JYW524297:JYW524306 KIS524297:KIS524306 KSO524297:KSO524306 LCK524297:LCK524306 LMG524297:LMG524306 LWC524297:LWC524306 MFY524297:MFY524306 MPU524297:MPU524306 MZQ524297:MZQ524306 NJM524297:NJM524306 NTI524297:NTI524306 ODE524297:ODE524306 ONA524297:ONA524306 OWW524297:OWW524306 PGS524297:PGS524306 PQO524297:PQO524306 QAK524297:QAK524306 QKG524297:QKG524306 QUC524297:QUC524306 RDY524297:RDY524306 RNU524297:RNU524306 RXQ524297:RXQ524306 SHM524297:SHM524306 SRI524297:SRI524306 TBE524297:TBE524306 TLA524297:TLA524306 TUW524297:TUW524306 UES524297:UES524306 UOO524297:UOO524306 UYK524297:UYK524306 VIG524297:VIG524306 VSC524297:VSC524306 WBY524297:WBY524306 WLU524297:WLU524306 WVQ524297:WVQ524306 I589833:I589842 JE589833:JE589842 TA589833:TA589842 ACW589833:ACW589842 AMS589833:AMS589842 AWO589833:AWO589842 BGK589833:BGK589842 BQG589833:BQG589842 CAC589833:CAC589842 CJY589833:CJY589842 CTU589833:CTU589842 DDQ589833:DDQ589842 DNM589833:DNM589842 DXI589833:DXI589842 EHE589833:EHE589842 ERA589833:ERA589842 FAW589833:FAW589842 FKS589833:FKS589842 FUO589833:FUO589842 GEK589833:GEK589842 GOG589833:GOG589842 GYC589833:GYC589842 HHY589833:HHY589842 HRU589833:HRU589842 IBQ589833:IBQ589842 ILM589833:ILM589842 IVI589833:IVI589842 JFE589833:JFE589842 JPA589833:JPA589842 JYW589833:JYW589842 KIS589833:KIS589842 KSO589833:KSO589842 LCK589833:LCK589842 LMG589833:LMG589842 LWC589833:LWC589842 MFY589833:MFY589842 MPU589833:MPU589842 MZQ589833:MZQ589842 NJM589833:NJM589842 NTI589833:NTI589842 ODE589833:ODE589842 ONA589833:ONA589842 OWW589833:OWW589842 PGS589833:PGS589842 PQO589833:PQO589842 QAK589833:QAK589842 QKG589833:QKG589842 QUC589833:QUC589842 RDY589833:RDY589842 RNU589833:RNU589842 RXQ589833:RXQ589842 SHM589833:SHM589842 SRI589833:SRI589842 TBE589833:TBE589842 TLA589833:TLA589842 TUW589833:TUW589842 UES589833:UES589842 UOO589833:UOO589842 UYK589833:UYK589842 VIG589833:VIG589842 VSC589833:VSC589842 WBY589833:WBY589842 WLU589833:WLU589842 WVQ589833:WVQ589842 I655369:I655378 JE655369:JE655378 TA655369:TA655378 ACW655369:ACW655378 AMS655369:AMS655378 AWO655369:AWO655378 BGK655369:BGK655378 BQG655369:BQG655378 CAC655369:CAC655378 CJY655369:CJY655378 CTU655369:CTU655378 DDQ655369:DDQ655378 DNM655369:DNM655378 DXI655369:DXI655378 EHE655369:EHE655378 ERA655369:ERA655378 FAW655369:FAW655378 FKS655369:FKS655378 FUO655369:FUO655378 GEK655369:GEK655378 GOG655369:GOG655378 GYC655369:GYC655378 HHY655369:HHY655378 HRU655369:HRU655378 IBQ655369:IBQ655378 ILM655369:ILM655378 IVI655369:IVI655378 JFE655369:JFE655378 JPA655369:JPA655378 JYW655369:JYW655378 KIS655369:KIS655378 KSO655369:KSO655378 LCK655369:LCK655378 LMG655369:LMG655378 LWC655369:LWC655378 MFY655369:MFY655378 MPU655369:MPU655378 MZQ655369:MZQ655378 NJM655369:NJM655378 NTI655369:NTI655378 ODE655369:ODE655378 ONA655369:ONA655378 OWW655369:OWW655378 PGS655369:PGS655378 PQO655369:PQO655378 QAK655369:QAK655378 QKG655369:QKG655378 QUC655369:QUC655378 RDY655369:RDY655378 RNU655369:RNU655378 RXQ655369:RXQ655378 SHM655369:SHM655378 SRI655369:SRI655378 TBE655369:TBE655378 TLA655369:TLA655378 TUW655369:TUW655378 UES655369:UES655378 UOO655369:UOO655378 UYK655369:UYK655378 VIG655369:VIG655378 VSC655369:VSC655378 WBY655369:WBY655378 WLU655369:WLU655378 WVQ655369:WVQ655378 I720905:I720914 JE720905:JE720914 TA720905:TA720914 ACW720905:ACW720914 AMS720905:AMS720914 AWO720905:AWO720914 BGK720905:BGK720914 BQG720905:BQG720914 CAC720905:CAC720914 CJY720905:CJY720914 CTU720905:CTU720914 DDQ720905:DDQ720914 DNM720905:DNM720914 DXI720905:DXI720914 EHE720905:EHE720914 ERA720905:ERA720914 FAW720905:FAW720914 FKS720905:FKS720914 FUO720905:FUO720914 GEK720905:GEK720914 GOG720905:GOG720914 GYC720905:GYC720914 HHY720905:HHY720914 HRU720905:HRU720914 IBQ720905:IBQ720914 ILM720905:ILM720914 IVI720905:IVI720914 JFE720905:JFE720914 JPA720905:JPA720914 JYW720905:JYW720914 KIS720905:KIS720914 KSO720905:KSO720914 LCK720905:LCK720914 LMG720905:LMG720914 LWC720905:LWC720914 MFY720905:MFY720914 MPU720905:MPU720914 MZQ720905:MZQ720914 NJM720905:NJM720914 NTI720905:NTI720914 ODE720905:ODE720914 ONA720905:ONA720914 OWW720905:OWW720914 PGS720905:PGS720914 PQO720905:PQO720914 QAK720905:QAK720914 QKG720905:QKG720914 QUC720905:QUC720914 RDY720905:RDY720914 RNU720905:RNU720914 RXQ720905:RXQ720914 SHM720905:SHM720914 SRI720905:SRI720914 TBE720905:TBE720914 TLA720905:TLA720914 TUW720905:TUW720914 UES720905:UES720914 UOO720905:UOO720914 UYK720905:UYK720914 VIG720905:VIG720914 VSC720905:VSC720914 WBY720905:WBY720914 WLU720905:WLU720914 WVQ720905:WVQ720914 I786441:I786450 JE786441:JE786450 TA786441:TA786450 ACW786441:ACW786450 AMS786441:AMS786450 AWO786441:AWO786450 BGK786441:BGK786450 BQG786441:BQG786450 CAC786441:CAC786450 CJY786441:CJY786450 CTU786441:CTU786450 DDQ786441:DDQ786450 DNM786441:DNM786450 DXI786441:DXI786450 EHE786441:EHE786450 ERA786441:ERA786450 FAW786441:FAW786450 FKS786441:FKS786450 FUO786441:FUO786450 GEK786441:GEK786450 GOG786441:GOG786450 GYC786441:GYC786450 HHY786441:HHY786450 HRU786441:HRU786450 IBQ786441:IBQ786450 ILM786441:ILM786450 IVI786441:IVI786450 JFE786441:JFE786450 JPA786441:JPA786450 JYW786441:JYW786450 KIS786441:KIS786450 KSO786441:KSO786450 LCK786441:LCK786450 LMG786441:LMG786450 LWC786441:LWC786450 MFY786441:MFY786450 MPU786441:MPU786450 MZQ786441:MZQ786450 NJM786441:NJM786450 NTI786441:NTI786450 ODE786441:ODE786450 ONA786441:ONA786450 OWW786441:OWW786450 PGS786441:PGS786450 PQO786441:PQO786450 QAK786441:QAK786450 QKG786441:QKG786450 QUC786441:QUC786450 RDY786441:RDY786450 RNU786441:RNU786450 RXQ786441:RXQ786450 SHM786441:SHM786450 SRI786441:SRI786450 TBE786441:TBE786450 TLA786441:TLA786450 TUW786441:TUW786450 UES786441:UES786450 UOO786441:UOO786450 UYK786441:UYK786450 VIG786441:VIG786450 VSC786441:VSC786450 WBY786441:WBY786450 WLU786441:WLU786450 WVQ786441:WVQ786450 I851977:I851986 JE851977:JE851986 TA851977:TA851986 ACW851977:ACW851986 AMS851977:AMS851986 AWO851977:AWO851986 BGK851977:BGK851986 BQG851977:BQG851986 CAC851977:CAC851986 CJY851977:CJY851986 CTU851977:CTU851986 DDQ851977:DDQ851986 DNM851977:DNM851986 DXI851977:DXI851986 EHE851977:EHE851986 ERA851977:ERA851986 FAW851977:FAW851986 FKS851977:FKS851986 FUO851977:FUO851986 GEK851977:GEK851986 GOG851977:GOG851986 GYC851977:GYC851986 HHY851977:HHY851986 HRU851977:HRU851986 IBQ851977:IBQ851986 ILM851977:ILM851986 IVI851977:IVI851986 JFE851977:JFE851986 JPA851977:JPA851986 JYW851977:JYW851986 KIS851977:KIS851986 KSO851977:KSO851986 LCK851977:LCK851986 LMG851977:LMG851986 LWC851977:LWC851986 MFY851977:MFY851986 MPU851977:MPU851986 MZQ851977:MZQ851986 NJM851977:NJM851986 NTI851977:NTI851986 ODE851977:ODE851986 ONA851977:ONA851986 OWW851977:OWW851986 PGS851977:PGS851986 PQO851977:PQO851986 QAK851977:QAK851986 QKG851977:QKG851986 QUC851977:QUC851986 RDY851977:RDY851986 RNU851977:RNU851986 RXQ851977:RXQ851986 SHM851977:SHM851986 SRI851977:SRI851986 TBE851977:TBE851986 TLA851977:TLA851986 TUW851977:TUW851986 UES851977:UES851986 UOO851977:UOO851986 UYK851977:UYK851986 VIG851977:VIG851986 VSC851977:VSC851986 WBY851977:WBY851986 WLU851977:WLU851986 WVQ851977:WVQ851986 I917513:I917522 JE917513:JE917522 TA917513:TA917522 ACW917513:ACW917522 AMS917513:AMS917522 AWO917513:AWO917522 BGK917513:BGK917522 BQG917513:BQG917522 CAC917513:CAC917522 CJY917513:CJY917522 CTU917513:CTU917522 DDQ917513:DDQ917522 DNM917513:DNM917522 DXI917513:DXI917522 EHE917513:EHE917522 ERA917513:ERA917522 FAW917513:FAW917522 FKS917513:FKS917522 FUO917513:FUO917522 GEK917513:GEK917522 GOG917513:GOG917522 GYC917513:GYC917522 HHY917513:HHY917522 HRU917513:HRU917522 IBQ917513:IBQ917522 ILM917513:ILM917522 IVI917513:IVI917522 JFE917513:JFE917522 JPA917513:JPA917522 JYW917513:JYW917522 KIS917513:KIS917522 KSO917513:KSO917522 LCK917513:LCK917522 LMG917513:LMG917522 LWC917513:LWC917522 MFY917513:MFY917522 MPU917513:MPU917522 MZQ917513:MZQ917522 NJM917513:NJM917522 NTI917513:NTI917522 ODE917513:ODE917522 ONA917513:ONA917522 OWW917513:OWW917522 PGS917513:PGS917522 PQO917513:PQO917522 QAK917513:QAK917522 QKG917513:QKG917522 QUC917513:QUC917522 RDY917513:RDY917522 RNU917513:RNU917522 RXQ917513:RXQ917522 SHM917513:SHM917522 SRI917513:SRI917522 TBE917513:TBE917522 TLA917513:TLA917522 TUW917513:TUW917522 UES917513:UES917522 UOO917513:UOO917522 UYK917513:UYK917522 VIG917513:VIG917522 VSC917513:VSC917522 WBY917513:WBY917522 WLU917513:WLU917522 WVQ917513:WVQ917522 I983049:I983058 JE983049:JE983058 TA983049:TA983058 ACW983049:ACW983058 AMS983049:AMS983058 AWO983049:AWO983058 BGK983049:BGK983058 BQG983049:BQG983058 CAC983049:CAC983058 CJY983049:CJY983058 CTU983049:CTU983058 DDQ983049:DDQ983058 DNM983049:DNM983058 DXI983049:DXI983058 EHE983049:EHE983058 ERA983049:ERA983058 FAW983049:FAW983058 FKS983049:FKS983058 FUO983049:FUO983058 GEK983049:GEK983058 GOG983049:GOG983058 GYC983049:GYC983058 HHY983049:HHY983058 HRU983049:HRU983058 IBQ983049:IBQ983058 ILM983049:ILM983058 IVI983049:IVI983058 JFE983049:JFE983058 JPA983049:JPA983058 JYW983049:JYW983058 KIS983049:KIS983058 KSO983049:KSO983058 LCK983049:LCK983058 LMG983049:LMG983058 LWC983049:LWC983058 MFY983049:MFY983058 MPU983049:MPU983058 MZQ983049:MZQ983058 NJM983049:NJM983058 NTI983049:NTI983058 ODE983049:ODE983058 ONA983049:ONA983058 OWW983049:OWW983058 PGS983049:PGS983058 PQO983049:PQO983058 QAK983049:QAK983058 QKG983049:QKG983058 QUC983049:QUC983058 RDY983049:RDY983058 RNU983049:RNU983058 RXQ983049:RXQ983058 SHM983049:SHM983058 SRI983049:SRI983058 TBE983049:TBE983058 TLA983049:TLA983058 TUW983049:TUW983058 UES983049:UES983058 UOO983049:UOO983058 UYK983049:UYK983058 VIG983049:VIG983058 VSC983049:VSC983058 WBY983049:WBY983058 WLU983049:WLU983058 WVQ983049:WVQ983058 I3:I6 JE3:JE6 TA3:TA6 ACW3:ACW6 AMS3:AMS6 AWO3:AWO6 BGK3:BGK6 BQG3:BQG6 CAC3:CAC6 CJY3:CJY6 CTU3:CTU6 DDQ3:DDQ6 DNM3:DNM6 DXI3:DXI6 EHE3:EHE6 ERA3:ERA6 FAW3:FAW6 FKS3:FKS6 FUO3:FUO6 GEK3:GEK6 GOG3:GOG6 GYC3:GYC6 HHY3:HHY6 HRU3:HRU6 IBQ3:IBQ6 ILM3:ILM6 IVI3:IVI6 JFE3:JFE6 JPA3:JPA6 JYW3:JYW6 KIS3:KIS6 KSO3:KSO6 LCK3:LCK6 LMG3:LMG6 LWC3:LWC6 MFY3:MFY6 MPU3:MPU6 MZQ3:MZQ6 NJM3:NJM6 NTI3:NTI6 ODE3:ODE6 ONA3:ONA6 OWW3:OWW6 PGS3:PGS6 PQO3:PQO6 QAK3:QAK6 QKG3:QKG6 QUC3:QUC6 RDY3:RDY6 RNU3:RNU6 RXQ3:RXQ6 SHM3:SHM6 SRI3:SRI6 TBE3:TBE6 TLA3:TLA6 TUW3:TUW6 UES3:UES6 UOO3:UOO6 UYK3:UYK6 VIG3:VIG6 VSC3:VSC6 WBY3:WBY6 WLU3:WLU6 WVQ3:WVQ6 I65539:I65542 JE65539:JE65542 TA65539:TA65542 ACW65539:ACW65542 AMS65539:AMS65542 AWO65539:AWO65542 BGK65539:BGK65542 BQG65539:BQG65542 CAC65539:CAC65542 CJY65539:CJY65542 CTU65539:CTU65542 DDQ65539:DDQ65542 DNM65539:DNM65542 DXI65539:DXI65542 EHE65539:EHE65542 ERA65539:ERA65542 FAW65539:FAW65542 FKS65539:FKS65542 FUO65539:FUO65542 GEK65539:GEK65542 GOG65539:GOG65542 GYC65539:GYC65542 HHY65539:HHY65542 HRU65539:HRU65542 IBQ65539:IBQ65542 ILM65539:ILM65542 IVI65539:IVI65542 JFE65539:JFE65542 JPA65539:JPA65542 JYW65539:JYW65542 KIS65539:KIS65542 KSO65539:KSO65542 LCK65539:LCK65542 LMG65539:LMG65542 LWC65539:LWC65542 MFY65539:MFY65542 MPU65539:MPU65542 MZQ65539:MZQ65542 NJM65539:NJM65542 NTI65539:NTI65542 ODE65539:ODE65542 ONA65539:ONA65542 OWW65539:OWW65542 PGS65539:PGS65542 PQO65539:PQO65542 QAK65539:QAK65542 QKG65539:QKG65542 QUC65539:QUC65542 RDY65539:RDY65542 RNU65539:RNU65542 RXQ65539:RXQ65542 SHM65539:SHM65542 SRI65539:SRI65542 TBE65539:TBE65542 TLA65539:TLA65542 TUW65539:TUW65542 UES65539:UES65542 UOO65539:UOO65542 UYK65539:UYK65542 VIG65539:VIG65542 VSC65539:VSC65542 WBY65539:WBY65542 WLU65539:WLU65542 WVQ65539:WVQ65542 I131075:I131078 JE131075:JE131078 TA131075:TA131078 ACW131075:ACW131078 AMS131075:AMS131078 AWO131075:AWO131078 BGK131075:BGK131078 BQG131075:BQG131078 CAC131075:CAC131078 CJY131075:CJY131078 CTU131075:CTU131078 DDQ131075:DDQ131078 DNM131075:DNM131078 DXI131075:DXI131078 EHE131075:EHE131078 ERA131075:ERA131078 FAW131075:FAW131078 FKS131075:FKS131078 FUO131075:FUO131078 GEK131075:GEK131078 GOG131075:GOG131078 GYC131075:GYC131078 HHY131075:HHY131078 HRU131075:HRU131078 IBQ131075:IBQ131078 ILM131075:ILM131078 IVI131075:IVI131078 JFE131075:JFE131078 JPA131075:JPA131078 JYW131075:JYW131078 KIS131075:KIS131078 KSO131075:KSO131078 LCK131075:LCK131078 LMG131075:LMG131078 LWC131075:LWC131078 MFY131075:MFY131078 MPU131075:MPU131078 MZQ131075:MZQ131078 NJM131075:NJM131078 NTI131075:NTI131078 ODE131075:ODE131078 ONA131075:ONA131078 OWW131075:OWW131078 PGS131075:PGS131078 PQO131075:PQO131078 QAK131075:QAK131078 QKG131075:QKG131078 QUC131075:QUC131078 RDY131075:RDY131078 RNU131075:RNU131078 RXQ131075:RXQ131078 SHM131075:SHM131078 SRI131075:SRI131078 TBE131075:TBE131078 TLA131075:TLA131078 TUW131075:TUW131078 UES131075:UES131078 UOO131075:UOO131078 UYK131075:UYK131078 VIG131075:VIG131078 VSC131075:VSC131078 WBY131075:WBY131078 WLU131075:WLU131078 WVQ131075:WVQ131078 I196611:I196614 JE196611:JE196614 TA196611:TA196614 ACW196611:ACW196614 AMS196611:AMS196614 AWO196611:AWO196614 BGK196611:BGK196614 BQG196611:BQG196614 CAC196611:CAC196614 CJY196611:CJY196614 CTU196611:CTU196614 DDQ196611:DDQ196614 DNM196611:DNM196614 DXI196611:DXI196614 EHE196611:EHE196614 ERA196611:ERA196614 FAW196611:FAW196614 FKS196611:FKS196614 FUO196611:FUO196614 GEK196611:GEK196614 GOG196611:GOG196614 GYC196611:GYC196614 HHY196611:HHY196614 HRU196611:HRU196614 IBQ196611:IBQ196614 ILM196611:ILM196614 IVI196611:IVI196614 JFE196611:JFE196614 JPA196611:JPA196614 JYW196611:JYW196614 KIS196611:KIS196614 KSO196611:KSO196614 LCK196611:LCK196614 LMG196611:LMG196614 LWC196611:LWC196614 MFY196611:MFY196614 MPU196611:MPU196614 MZQ196611:MZQ196614 NJM196611:NJM196614 NTI196611:NTI196614 ODE196611:ODE196614 ONA196611:ONA196614 OWW196611:OWW196614 PGS196611:PGS196614 PQO196611:PQO196614 QAK196611:QAK196614 QKG196611:QKG196614 QUC196611:QUC196614 RDY196611:RDY196614 RNU196611:RNU196614 RXQ196611:RXQ196614 SHM196611:SHM196614 SRI196611:SRI196614 TBE196611:TBE196614 TLA196611:TLA196614 TUW196611:TUW196614 UES196611:UES196614 UOO196611:UOO196614 UYK196611:UYK196614 VIG196611:VIG196614 VSC196611:VSC196614 WBY196611:WBY196614 WLU196611:WLU196614 WVQ196611:WVQ196614 I262147:I262150 JE262147:JE262150 TA262147:TA262150 ACW262147:ACW262150 AMS262147:AMS262150 AWO262147:AWO262150 BGK262147:BGK262150 BQG262147:BQG262150 CAC262147:CAC262150 CJY262147:CJY262150 CTU262147:CTU262150 DDQ262147:DDQ262150 DNM262147:DNM262150 DXI262147:DXI262150 EHE262147:EHE262150 ERA262147:ERA262150 FAW262147:FAW262150 FKS262147:FKS262150 FUO262147:FUO262150 GEK262147:GEK262150 GOG262147:GOG262150 GYC262147:GYC262150 HHY262147:HHY262150 HRU262147:HRU262150 IBQ262147:IBQ262150 ILM262147:ILM262150 IVI262147:IVI262150 JFE262147:JFE262150 JPA262147:JPA262150 JYW262147:JYW262150 KIS262147:KIS262150 KSO262147:KSO262150 LCK262147:LCK262150 LMG262147:LMG262150 LWC262147:LWC262150 MFY262147:MFY262150 MPU262147:MPU262150 MZQ262147:MZQ262150 NJM262147:NJM262150 NTI262147:NTI262150 ODE262147:ODE262150 ONA262147:ONA262150 OWW262147:OWW262150 PGS262147:PGS262150 PQO262147:PQO262150 QAK262147:QAK262150 QKG262147:QKG262150 QUC262147:QUC262150 RDY262147:RDY262150 RNU262147:RNU262150 RXQ262147:RXQ262150 SHM262147:SHM262150 SRI262147:SRI262150 TBE262147:TBE262150 TLA262147:TLA262150 TUW262147:TUW262150 UES262147:UES262150 UOO262147:UOO262150 UYK262147:UYK262150 VIG262147:VIG262150 VSC262147:VSC262150 WBY262147:WBY262150 WLU262147:WLU262150 WVQ262147:WVQ262150 I327683:I327686 JE327683:JE327686 TA327683:TA327686 ACW327683:ACW327686 AMS327683:AMS327686 AWO327683:AWO327686 BGK327683:BGK327686 BQG327683:BQG327686 CAC327683:CAC327686 CJY327683:CJY327686 CTU327683:CTU327686 DDQ327683:DDQ327686 DNM327683:DNM327686 DXI327683:DXI327686 EHE327683:EHE327686 ERA327683:ERA327686 FAW327683:FAW327686 FKS327683:FKS327686 FUO327683:FUO327686 GEK327683:GEK327686 GOG327683:GOG327686 GYC327683:GYC327686 HHY327683:HHY327686 HRU327683:HRU327686 IBQ327683:IBQ327686 ILM327683:ILM327686 IVI327683:IVI327686 JFE327683:JFE327686 JPA327683:JPA327686 JYW327683:JYW327686 KIS327683:KIS327686 KSO327683:KSO327686 LCK327683:LCK327686 LMG327683:LMG327686 LWC327683:LWC327686 MFY327683:MFY327686 MPU327683:MPU327686 MZQ327683:MZQ327686 NJM327683:NJM327686 NTI327683:NTI327686 ODE327683:ODE327686 ONA327683:ONA327686 OWW327683:OWW327686 PGS327683:PGS327686 PQO327683:PQO327686 QAK327683:QAK327686 QKG327683:QKG327686 QUC327683:QUC327686 RDY327683:RDY327686 RNU327683:RNU327686 RXQ327683:RXQ327686 SHM327683:SHM327686 SRI327683:SRI327686 TBE327683:TBE327686 TLA327683:TLA327686 TUW327683:TUW327686 UES327683:UES327686 UOO327683:UOO327686 UYK327683:UYK327686 VIG327683:VIG327686 VSC327683:VSC327686 WBY327683:WBY327686 WLU327683:WLU327686 WVQ327683:WVQ327686 I393219:I393222 JE393219:JE393222 TA393219:TA393222 ACW393219:ACW393222 AMS393219:AMS393222 AWO393219:AWO393222 BGK393219:BGK393222 BQG393219:BQG393222 CAC393219:CAC393222 CJY393219:CJY393222 CTU393219:CTU393222 DDQ393219:DDQ393222 DNM393219:DNM393222 DXI393219:DXI393222 EHE393219:EHE393222 ERA393219:ERA393222 FAW393219:FAW393222 FKS393219:FKS393222 FUO393219:FUO393222 GEK393219:GEK393222 GOG393219:GOG393222 GYC393219:GYC393222 HHY393219:HHY393222 HRU393219:HRU393222 IBQ393219:IBQ393222 ILM393219:ILM393222 IVI393219:IVI393222 JFE393219:JFE393222 JPA393219:JPA393222 JYW393219:JYW393222 KIS393219:KIS393222 KSO393219:KSO393222 LCK393219:LCK393222 LMG393219:LMG393222 LWC393219:LWC393222 MFY393219:MFY393222 MPU393219:MPU393222 MZQ393219:MZQ393222 NJM393219:NJM393222 NTI393219:NTI393222 ODE393219:ODE393222 ONA393219:ONA393222 OWW393219:OWW393222 PGS393219:PGS393222 PQO393219:PQO393222 QAK393219:QAK393222 QKG393219:QKG393222 QUC393219:QUC393222 RDY393219:RDY393222 RNU393219:RNU393222 RXQ393219:RXQ393222 SHM393219:SHM393222 SRI393219:SRI393222 TBE393219:TBE393222 TLA393219:TLA393222 TUW393219:TUW393222 UES393219:UES393222 UOO393219:UOO393222 UYK393219:UYK393222 VIG393219:VIG393222 VSC393219:VSC393222 WBY393219:WBY393222 WLU393219:WLU393222 WVQ393219:WVQ393222 I458755:I458758 JE458755:JE458758 TA458755:TA458758 ACW458755:ACW458758 AMS458755:AMS458758 AWO458755:AWO458758 BGK458755:BGK458758 BQG458755:BQG458758 CAC458755:CAC458758 CJY458755:CJY458758 CTU458755:CTU458758 DDQ458755:DDQ458758 DNM458755:DNM458758 DXI458755:DXI458758 EHE458755:EHE458758 ERA458755:ERA458758 FAW458755:FAW458758 FKS458755:FKS458758 FUO458755:FUO458758 GEK458755:GEK458758 GOG458755:GOG458758 GYC458755:GYC458758 HHY458755:HHY458758 HRU458755:HRU458758 IBQ458755:IBQ458758 ILM458755:ILM458758 IVI458755:IVI458758 JFE458755:JFE458758 JPA458755:JPA458758 JYW458755:JYW458758 KIS458755:KIS458758 KSO458755:KSO458758 LCK458755:LCK458758 LMG458755:LMG458758 LWC458755:LWC458758 MFY458755:MFY458758 MPU458755:MPU458758 MZQ458755:MZQ458758 NJM458755:NJM458758 NTI458755:NTI458758 ODE458755:ODE458758 ONA458755:ONA458758 OWW458755:OWW458758 PGS458755:PGS458758 PQO458755:PQO458758 QAK458755:QAK458758 QKG458755:QKG458758 QUC458755:QUC458758 RDY458755:RDY458758 RNU458755:RNU458758 RXQ458755:RXQ458758 SHM458755:SHM458758 SRI458755:SRI458758 TBE458755:TBE458758 TLA458755:TLA458758 TUW458755:TUW458758 UES458755:UES458758 UOO458755:UOO458758 UYK458755:UYK458758 VIG458755:VIG458758 VSC458755:VSC458758 WBY458755:WBY458758 WLU458755:WLU458758 WVQ458755:WVQ458758 I524291:I524294 JE524291:JE524294 TA524291:TA524294 ACW524291:ACW524294 AMS524291:AMS524294 AWO524291:AWO524294 BGK524291:BGK524294 BQG524291:BQG524294 CAC524291:CAC524294 CJY524291:CJY524294 CTU524291:CTU524294 DDQ524291:DDQ524294 DNM524291:DNM524294 DXI524291:DXI524294 EHE524291:EHE524294 ERA524291:ERA524294 FAW524291:FAW524294 FKS524291:FKS524294 FUO524291:FUO524294 GEK524291:GEK524294 GOG524291:GOG524294 GYC524291:GYC524294 HHY524291:HHY524294 HRU524291:HRU524294 IBQ524291:IBQ524294 ILM524291:ILM524294 IVI524291:IVI524294 JFE524291:JFE524294 JPA524291:JPA524294 JYW524291:JYW524294 KIS524291:KIS524294 KSO524291:KSO524294 LCK524291:LCK524294 LMG524291:LMG524294 LWC524291:LWC524294 MFY524291:MFY524294 MPU524291:MPU524294 MZQ524291:MZQ524294 NJM524291:NJM524294 NTI524291:NTI524294 ODE524291:ODE524294 ONA524291:ONA524294 OWW524291:OWW524294 PGS524291:PGS524294 PQO524291:PQO524294 QAK524291:QAK524294 QKG524291:QKG524294 QUC524291:QUC524294 RDY524291:RDY524294 RNU524291:RNU524294 RXQ524291:RXQ524294 SHM524291:SHM524294 SRI524291:SRI524294 TBE524291:TBE524294 TLA524291:TLA524294 TUW524291:TUW524294 UES524291:UES524294 UOO524291:UOO524294 UYK524291:UYK524294 VIG524291:VIG524294 VSC524291:VSC524294 WBY524291:WBY524294 WLU524291:WLU524294 WVQ524291:WVQ524294 I589827:I589830 JE589827:JE589830 TA589827:TA589830 ACW589827:ACW589830 AMS589827:AMS589830 AWO589827:AWO589830 BGK589827:BGK589830 BQG589827:BQG589830 CAC589827:CAC589830 CJY589827:CJY589830 CTU589827:CTU589830 DDQ589827:DDQ589830 DNM589827:DNM589830 DXI589827:DXI589830 EHE589827:EHE589830 ERA589827:ERA589830 FAW589827:FAW589830 FKS589827:FKS589830 FUO589827:FUO589830 GEK589827:GEK589830 GOG589827:GOG589830 GYC589827:GYC589830 HHY589827:HHY589830 HRU589827:HRU589830 IBQ589827:IBQ589830 ILM589827:ILM589830 IVI589827:IVI589830 JFE589827:JFE589830 JPA589827:JPA589830 JYW589827:JYW589830 KIS589827:KIS589830 KSO589827:KSO589830 LCK589827:LCK589830 LMG589827:LMG589830 LWC589827:LWC589830 MFY589827:MFY589830 MPU589827:MPU589830 MZQ589827:MZQ589830 NJM589827:NJM589830 NTI589827:NTI589830 ODE589827:ODE589830 ONA589827:ONA589830 OWW589827:OWW589830 PGS589827:PGS589830 PQO589827:PQO589830 QAK589827:QAK589830 QKG589827:QKG589830 QUC589827:QUC589830 RDY589827:RDY589830 RNU589827:RNU589830 RXQ589827:RXQ589830 SHM589827:SHM589830 SRI589827:SRI589830 TBE589827:TBE589830 TLA589827:TLA589830 TUW589827:TUW589830 UES589827:UES589830 UOO589827:UOO589830 UYK589827:UYK589830 VIG589827:VIG589830 VSC589827:VSC589830 WBY589827:WBY589830 WLU589827:WLU589830 WVQ589827:WVQ589830 I655363:I655366 JE655363:JE655366 TA655363:TA655366 ACW655363:ACW655366 AMS655363:AMS655366 AWO655363:AWO655366 BGK655363:BGK655366 BQG655363:BQG655366 CAC655363:CAC655366 CJY655363:CJY655366 CTU655363:CTU655366 DDQ655363:DDQ655366 DNM655363:DNM655366 DXI655363:DXI655366 EHE655363:EHE655366 ERA655363:ERA655366 FAW655363:FAW655366 FKS655363:FKS655366 FUO655363:FUO655366 GEK655363:GEK655366 GOG655363:GOG655366 GYC655363:GYC655366 HHY655363:HHY655366 HRU655363:HRU655366 IBQ655363:IBQ655366 ILM655363:ILM655366 IVI655363:IVI655366 JFE655363:JFE655366 JPA655363:JPA655366 JYW655363:JYW655366 KIS655363:KIS655366 KSO655363:KSO655366 LCK655363:LCK655366 LMG655363:LMG655366 LWC655363:LWC655366 MFY655363:MFY655366 MPU655363:MPU655366 MZQ655363:MZQ655366 NJM655363:NJM655366 NTI655363:NTI655366 ODE655363:ODE655366 ONA655363:ONA655366 OWW655363:OWW655366 PGS655363:PGS655366 PQO655363:PQO655366 QAK655363:QAK655366 QKG655363:QKG655366 QUC655363:QUC655366 RDY655363:RDY655366 RNU655363:RNU655366 RXQ655363:RXQ655366 SHM655363:SHM655366 SRI655363:SRI655366 TBE655363:TBE655366 TLA655363:TLA655366 TUW655363:TUW655366 UES655363:UES655366 UOO655363:UOO655366 UYK655363:UYK655366 VIG655363:VIG655366 VSC655363:VSC655366 WBY655363:WBY655366 WLU655363:WLU655366 WVQ655363:WVQ655366 I720899:I720902 JE720899:JE720902 TA720899:TA720902 ACW720899:ACW720902 AMS720899:AMS720902 AWO720899:AWO720902 BGK720899:BGK720902 BQG720899:BQG720902 CAC720899:CAC720902 CJY720899:CJY720902 CTU720899:CTU720902 DDQ720899:DDQ720902 DNM720899:DNM720902 DXI720899:DXI720902 EHE720899:EHE720902 ERA720899:ERA720902 FAW720899:FAW720902 FKS720899:FKS720902 FUO720899:FUO720902 GEK720899:GEK720902 GOG720899:GOG720902 GYC720899:GYC720902 HHY720899:HHY720902 HRU720899:HRU720902 IBQ720899:IBQ720902 ILM720899:ILM720902 IVI720899:IVI720902 JFE720899:JFE720902 JPA720899:JPA720902 JYW720899:JYW720902 KIS720899:KIS720902 KSO720899:KSO720902 LCK720899:LCK720902 LMG720899:LMG720902 LWC720899:LWC720902 MFY720899:MFY720902 MPU720899:MPU720902 MZQ720899:MZQ720902 NJM720899:NJM720902 NTI720899:NTI720902 ODE720899:ODE720902 ONA720899:ONA720902 OWW720899:OWW720902 PGS720899:PGS720902 PQO720899:PQO720902 QAK720899:QAK720902 QKG720899:QKG720902 QUC720899:QUC720902 RDY720899:RDY720902 RNU720899:RNU720902 RXQ720899:RXQ720902 SHM720899:SHM720902 SRI720899:SRI720902 TBE720899:TBE720902 TLA720899:TLA720902 TUW720899:TUW720902 UES720899:UES720902 UOO720899:UOO720902 UYK720899:UYK720902 VIG720899:VIG720902 VSC720899:VSC720902 WBY720899:WBY720902 WLU720899:WLU720902 WVQ720899:WVQ720902 I786435:I786438 JE786435:JE786438 TA786435:TA786438 ACW786435:ACW786438 AMS786435:AMS786438 AWO786435:AWO786438 BGK786435:BGK786438 BQG786435:BQG786438 CAC786435:CAC786438 CJY786435:CJY786438 CTU786435:CTU786438 DDQ786435:DDQ786438 DNM786435:DNM786438 DXI786435:DXI786438 EHE786435:EHE786438 ERA786435:ERA786438 FAW786435:FAW786438 FKS786435:FKS786438 FUO786435:FUO786438 GEK786435:GEK786438 GOG786435:GOG786438 GYC786435:GYC786438 HHY786435:HHY786438 HRU786435:HRU786438 IBQ786435:IBQ786438 ILM786435:ILM786438 IVI786435:IVI786438 JFE786435:JFE786438 JPA786435:JPA786438 JYW786435:JYW786438 KIS786435:KIS786438 KSO786435:KSO786438 LCK786435:LCK786438 LMG786435:LMG786438 LWC786435:LWC786438 MFY786435:MFY786438 MPU786435:MPU786438 MZQ786435:MZQ786438 NJM786435:NJM786438 NTI786435:NTI786438 ODE786435:ODE786438 ONA786435:ONA786438 OWW786435:OWW786438 PGS786435:PGS786438 PQO786435:PQO786438 QAK786435:QAK786438 QKG786435:QKG786438 QUC786435:QUC786438 RDY786435:RDY786438 RNU786435:RNU786438 RXQ786435:RXQ786438 SHM786435:SHM786438 SRI786435:SRI786438 TBE786435:TBE786438 TLA786435:TLA786438 TUW786435:TUW786438 UES786435:UES786438 UOO786435:UOO786438 UYK786435:UYK786438 VIG786435:VIG786438 VSC786435:VSC786438 WBY786435:WBY786438 WLU786435:WLU786438 WVQ786435:WVQ786438 I851971:I851974 JE851971:JE851974 TA851971:TA851974 ACW851971:ACW851974 AMS851971:AMS851974 AWO851971:AWO851974 BGK851971:BGK851974 BQG851971:BQG851974 CAC851971:CAC851974 CJY851971:CJY851974 CTU851971:CTU851974 DDQ851971:DDQ851974 DNM851971:DNM851974 DXI851971:DXI851974 EHE851971:EHE851974 ERA851971:ERA851974 FAW851971:FAW851974 FKS851971:FKS851974 FUO851971:FUO851974 GEK851971:GEK851974 GOG851971:GOG851974 GYC851971:GYC851974 HHY851971:HHY851974 HRU851971:HRU851974 IBQ851971:IBQ851974 ILM851971:ILM851974 IVI851971:IVI851974 JFE851971:JFE851974 JPA851971:JPA851974 JYW851971:JYW851974 KIS851971:KIS851974 KSO851971:KSO851974 LCK851971:LCK851974 LMG851971:LMG851974 LWC851971:LWC851974 MFY851971:MFY851974 MPU851971:MPU851974 MZQ851971:MZQ851974 NJM851971:NJM851974 NTI851971:NTI851974 ODE851971:ODE851974 ONA851971:ONA851974 OWW851971:OWW851974 PGS851971:PGS851974 PQO851971:PQO851974 QAK851971:QAK851974 QKG851971:QKG851974 QUC851971:QUC851974 RDY851971:RDY851974 RNU851971:RNU851974 RXQ851971:RXQ851974 SHM851971:SHM851974 SRI851971:SRI851974 TBE851971:TBE851974 TLA851971:TLA851974 TUW851971:TUW851974 UES851971:UES851974 UOO851971:UOO851974 UYK851971:UYK851974 VIG851971:VIG851974 VSC851971:VSC851974 WBY851971:WBY851974 WLU851971:WLU851974 WVQ851971:WVQ851974 I917507:I917510 JE917507:JE917510 TA917507:TA917510 ACW917507:ACW917510 AMS917507:AMS917510 AWO917507:AWO917510 BGK917507:BGK917510 BQG917507:BQG917510 CAC917507:CAC917510 CJY917507:CJY917510 CTU917507:CTU917510 DDQ917507:DDQ917510 DNM917507:DNM917510 DXI917507:DXI917510 EHE917507:EHE917510 ERA917507:ERA917510 FAW917507:FAW917510 FKS917507:FKS917510 FUO917507:FUO917510 GEK917507:GEK917510 GOG917507:GOG917510 GYC917507:GYC917510 HHY917507:HHY917510 HRU917507:HRU917510 IBQ917507:IBQ917510 ILM917507:ILM917510 IVI917507:IVI917510 JFE917507:JFE917510 JPA917507:JPA917510 JYW917507:JYW917510 KIS917507:KIS917510 KSO917507:KSO917510 LCK917507:LCK917510 LMG917507:LMG917510 LWC917507:LWC917510 MFY917507:MFY917510 MPU917507:MPU917510 MZQ917507:MZQ917510 NJM917507:NJM917510 NTI917507:NTI917510 ODE917507:ODE917510 ONA917507:ONA917510 OWW917507:OWW917510 PGS917507:PGS917510 PQO917507:PQO917510 QAK917507:QAK917510 QKG917507:QKG917510 QUC917507:QUC917510 RDY917507:RDY917510 RNU917507:RNU917510 RXQ917507:RXQ917510 SHM917507:SHM917510 SRI917507:SRI917510 TBE917507:TBE917510 TLA917507:TLA917510 TUW917507:TUW917510 UES917507:UES917510 UOO917507:UOO917510 UYK917507:UYK917510 VIG917507:VIG917510 VSC917507:VSC917510 WBY917507:WBY917510 WLU917507:WLU917510 WVQ917507:WVQ917510 I983043:I983046 JE983043:JE983046 TA983043:TA983046 ACW983043:ACW983046 AMS983043:AMS983046 AWO983043:AWO983046 BGK983043:BGK983046 BQG983043:BQG983046 CAC983043:CAC983046 CJY983043:CJY983046 CTU983043:CTU983046 DDQ983043:DDQ983046 DNM983043:DNM983046 DXI983043:DXI983046 EHE983043:EHE983046 ERA983043:ERA983046 FAW983043:FAW983046 FKS983043:FKS983046 FUO983043:FUO983046 GEK983043:GEK983046 GOG983043:GOG983046 GYC983043:GYC983046 HHY983043:HHY983046 HRU983043:HRU983046 IBQ983043:IBQ983046 ILM983043:ILM983046 IVI983043:IVI983046 JFE983043:JFE983046 JPA983043:JPA983046 JYW983043:JYW983046 KIS983043:KIS983046 KSO983043:KSO983046 LCK983043:LCK983046 LMG983043:LMG983046 LWC983043:LWC983046 MFY983043:MFY983046 MPU983043:MPU983046 MZQ983043:MZQ983046 NJM983043:NJM983046 NTI983043:NTI983046 ODE983043:ODE983046 ONA983043:ONA983046 OWW983043:OWW983046 PGS983043:PGS983046 PQO983043:PQO983046 QAK983043:QAK983046 QKG983043:QKG983046 QUC983043:QUC983046 RDY983043:RDY983046 RNU983043:RNU983046 RXQ983043:RXQ983046 SHM983043:SHM983046 SRI983043:SRI983046 TBE983043:TBE983046 TLA983043:TLA983046 TUW983043:TUW983046 UES983043:UES983046 UOO983043:UOO983046 UYK983043:UYK983046 VIG983043:VIG983046 VSC983043:VSC983046 WBY983043:WBY983046 WLU983043:WLU983046 WVQ983043:WVQ983046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1916E80C101D489A1DC0477DF2417B" ma:contentTypeVersion="6" ma:contentTypeDescription="Create a new document." ma:contentTypeScope="" ma:versionID="2b47434d8c7e3fa75426919825573ad9">
  <xsd:schema xmlns:xsd="http://www.w3.org/2001/XMLSchema" xmlns:xs="http://www.w3.org/2001/XMLSchema" xmlns:p="http://schemas.microsoft.com/office/2006/metadata/properties" xmlns:ns1="http://schemas.microsoft.com/sharepoint/v3" targetNamespace="http://schemas.microsoft.com/office/2006/metadata/properties" ma:root="true" ma:fieldsID="7863de334d4dded6d7074ae2ea55912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FC31DA-775E-4B9C-99F2-98FE369161D6}"/>
</file>

<file path=customXml/itemProps2.xml><?xml version="1.0" encoding="utf-8"?>
<ds:datastoreItem xmlns:ds="http://schemas.openxmlformats.org/officeDocument/2006/customXml" ds:itemID="{2CD387D0-8D6F-420D-B888-14E79D7B7038}">
  <ds:schemaRefs>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http://schemas.microsoft.com/sharepoint/v3"/>
    <ds:schemaRef ds:uri="http://schemas.microsoft.com/office/infopath/2007/PartnerControls"/>
  </ds:schemaRefs>
</ds:datastoreItem>
</file>

<file path=customXml/itemProps3.xml><?xml version="1.0" encoding="utf-8"?>
<ds:datastoreItem xmlns:ds="http://schemas.openxmlformats.org/officeDocument/2006/customXml" ds:itemID="{8C32AFDF-126B-4C0E-B22E-98C587D630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35</vt:i4>
      </vt:variant>
    </vt:vector>
  </HeadingPairs>
  <TitlesOfParts>
    <vt:vector size="38" baseType="lpstr">
      <vt:lpstr>SURVEY SUMMARY</vt:lpstr>
      <vt:lpstr>DATA</vt:lpstr>
      <vt:lpstr>METRICS</vt:lpstr>
      <vt:lpstr>Abandoned_mines</vt:lpstr>
      <vt:lpstr>Alderson</vt:lpstr>
      <vt:lpstr>Algae_abundance</vt:lpstr>
      <vt:lpstr>Algae_color</vt:lpstr>
      <vt:lpstr>Algae_texture</vt:lpstr>
      <vt:lpstr>Algaecolor</vt:lpstr>
      <vt:lpstr>DATA!B</vt:lpstr>
      <vt:lpstr>Clear</vt:lpstr>
      <vt:lpstr>DATA!D</vt:lpstr>
      <vt:lpstr>DATA!E</vt:lpstr>
      <vt:lpstr>Foam</vt:lpstr>
      <vt:lpstr>DATA!G</vt:lpstr>
      <vt:lpstr>Habitat</vt:lpstr>
      <vt:lpstr>Habitat_R_L</vt:lpstr>
      <vt:lpstr>I</vt:lpstr>
      <vt:lpstr>Integrity</vt:lpstr>
      <vt:lpstr>DATA!K</vt:lpstr>
      <vt:lpstr>L</vt:lpstr>
      <vt:lpstr>Level</vt:lpstr>
      <vt:lpstr>DATA!M</vt:lpstr>
      <vt:lpstr>Macroinvertebrates</vt:lpstr>
      <vt:lpstr>DATA!N</vt:lpstr>
      <vt:lpstr>None</vt:lpstr>
      <vt:lpstr>DATA!O</vt:lpstr>
      <vt:lpstr>DATA!P</vt:lpstr>
      <vt:lpstr>Sediment_color</vt:lpstr>
      <vt:lpstr>Shade</vt:lpstr>
      <vt:lpstr>DATA!T</vt:lpstr>
      <vt:lpstr>DATA!V</vt:lpstr>
      <vt:lpstr>W</vt:lpstr>
      <vt:lpstr>Water_clarity</vt:lpstr>
      <vt:lpstr>Water_color</vt:lpstr>
      <vt:lpstr>Water_odor</vt:lpstr>
      <vt:lpstr>WV_Basins</vt:lpstr>
      <vt:lpstr>WV_Counties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and Michelle</dc:creator>
  <cp:lastModifiedBy>Craddock, Timothy D</cp:lastModifiedBy>
  <cp:lastPrinted>2011-08-29T16:31:21Z</cp:lastPrinted>
  <dcterms:created xsi:type="dcterms:W3CDTF">2009-12-06T16:45:47Z</dcterms:created>
  <dcterms:modified xsi:type="dcterms:W3CDTF">2024-07-30T14:28:58Z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0x010100CA1916E80C101D489A1DC0477DF2417B</vt:lpwstr>
  </property>
</Properties>
</file>